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65" activeTab="0"/>
  </bookViews>
  <sheets>
    <sheet name="Hoja1" sheetId="1" r:id="rId1"/>
  </sheets>
  <definedNames/>
  <calcPr fullCalcOnLoad="1"/>
</workbook>
</file>

<file path=xl/sharedStrings.xml><?xml version="1.0" encoding="utf-8"?>
<sst xmlns="http://schemas.openxmlformats.org/spreadsheetml/2006/main" count="141" uniqueCount="118">
  <si>
    <t>PROCESO DE PLANEACIÓN.</t>
  </si>
  <si>
    <t>F-02-P-11</t>
  </si>
  <si>
    <t>Versión 02</t>
  </si>
  <si>
    <t>PLAN DE ACCIÓN.</t>
  </si>
  <si>
    <t>21 de Diciembre de 2017</t>
  </si>
  <si>
    <t>1 de 1</t>
  </si>
  <si>
    <t>N°</t>
  </si>
  <si>
    <t>Vigencia:</t>
  </si>
  <si>
    <t xml:space="preserve">Objetivo </t>
  </si>
  <si>
    <t>Estrategia</t>
  </si>
  <si>
    <t>Producto</t>
  </si>
  <si>
    <t xml:space="preserve">Acciones </t>
  </si>
  <si>
    <t xml:space="preserve">Meta </t>
  </si>
  <si>
    <t>Unidad de Medida</t>
  </si>
  <si>
    <t>Indicador de cumplimiento</t>
  </si>
  <si>
    <t>Ponderación</t>
  </si>
  <si>
    <t xml:space="preserve">RECURSOS PROPIOS MUNICIPIO </t>
  </si>
  <si>
    <t>OTROS
NACIÓN</t>
  </si>
  <si>
    <t>Responsable</t>
  </si>
  <si>
    <t>Cronograma Año 2018</t>
  </si>
  <si>
    <t>Observaciones</t>
  </si>
  <si>
    <t>E</t>
  </si>
  <si>
    <t>F</t>
  </si>
  <si>
    <t>M</t>
  </si>
  <si>
    <t>A</t>
  </si>
  <si>
    <t>J</t>
  </si>
  <si>
    <t>S</t>
  </si>
  <si>
    <t>O</t>
  </si>
  <si>
    <t>N</t>
  </si>
  <si>
    <t>D</t>
  </si>
  <si>
    <t>IMPLEMENTAR POR FASES LA ENTRADA EN OPERACIÓN DEL SETP, GARANTIZANDO LA CALIDAD DEL SERVICIO</t>
  </si>
  <si>
    <t>Cierre y validación de la estructuración técnica, legal y financiera</t>
  </si>
  <si>
    <t>Revisar y ajustar los documentos requeridos para la validación de la ETLF,  de acuerdo a las observaciones del Gob. Nacional y representantes de las empresas de TPC</t>
  </si>
  <si>
    <t>Porcentaje</t>
  </si>
  <si>
    <t>100 % ETLF Validada</t>
  </si>
  <si>
    <t>Proceso Operaciones - Administración Municipal</t>
  </si>
  <si>
    <t>Creación de fondo de estabilización tarifaria</t>
  </si>
  <si>
    <t>Suscripción de documentos legales para la cancelación del permiso de operación del TPC y habilitación de los Agentes Operadores del Servicio de Transporte (AOST) para inicio de operación del SETP.</t>
  </si>
  <si>
    <t>Suscripción de los siguientes Actos Administrativos:
1. PROYECTO DE DECRETO DE ADOPCION SETP DE POPAYAN V3
2. PROYECTO DECRETO DE REESTRUCTURACION SETP POPAYÁN
3. PROYECTO RESOLUCION CANCELACIÓN  PERMISO POPAYAN
4. PROYECTO RESOLUCION CANCELACION HABILITACION POPAYAN
5. PROYECTO RESOLUCIÓN HABILITACIÓN CONFORMANTES UT AOST
6. PROYECTO RESOLUCIÓN HABILITACIÓN PUBENZA AOST
7. PROYECTO RESOLUCIÓN PERMISO POPAYAN UT AOST
8. PROYECTO RESOLUCIÓN PERMISO PUBENZA AOST</t>
  </si>
  <si>
    <t xml:space="preserve">Reconversión empresarial </t>
  </si>
  <si>
    <t>(Número de Objetivos cumplidos/Número de Objetivos proyectados) * 100</t>
  </si>
  <si>
    <t>Agentes Operadores del Servicio de Transporte (AOST) y Ente Gestor</t>
  </si>
  <si>
    <t>Cambio de estructura asociativa de los transportadores de la ciudad de Popayán, con el fin de que migren a una forma comercial válida legalmente, para ser operadores del SETP, tal como indica el Dto 1079 de 2015.</t>
  </si>
  <si>
    <t>Numero</t>
  </si>
  <si>
    <t>Vinculación de flota al SETP</t>
  </si>
  <si>
    <t xml:space="preserve">Revisión y aprobación al plan de Vinculación de flota presentado por los operadores.
</t>
  </si>
  <si>
    <t>Planes de vinculación de flota aprobados</t>
  </si>
  <si>
    <t>Centro de Verifiación Automotor/AOST/Ente Gestor/STTM</t>
  </si>
  <si>
    <t>(Flota Vinculada al SETP/ Flota total por vincular en fase 0)*100</t>
  </si>
  <si>
    <t>(Número de vehiculos con revisión periodica y desvinculados/Número de vehiculos con revisión periodica y desvinculado programado)*100</t>
  </si>
  <si>
    <t>AOST/Ente Gestor/STTM</t>
  </si>
  <si>
    <t>Número de ICD medidos/Número de ICD propuestos</t>
  </si>
  <si>
    <t>Proceso Opeaciones</t>
  </si>
  <si>
    <t xml:space="preserve">Información al Usuario </t>
  </si>
  <si>
    <t>Construir el diseño al detalle de la señaletica, de acuerdo al diseño operacional de la Fase 1, con el apoyo del diseñador grafico</t>
  </si>
  <si>
    <t>(Número de diseños elaborados/Número de diseños proyectados)*100</t>
  </si>
  <si>
    <t>Proceso Operaciones/ Comunicaciones/ Social</t>
  </si>
  <si>
    <t>(Número de ruteros en operación/Número de ruteros proyactados para operación)*100</t>
  </si>
  <si>
    <t>Implementación del plan de socialización: Identificación de Rutas, Señaletica e imagen Corporativa del SETP, Herramientas tecnologicas para la Movilidad (Moovit, Otras)</t>
  </si>
  <si>
    <t>Número de estrategias de socialización implementadas/Númerode estrategias programadas</t>
  </si>
  <si>
    <t>Proveedor Sistema de Gestión y control de flota
Agente de Recaudo
Ente Gestor
AOST</t>
  </si>
  <si>
    <t xml:space="preserve">Implementación de infraestructura de apoyo a la operación </t>
  </si>
  <si>
    <t>Documentos tecnicos de diseño de P&amp;T y EI</t>
  </si>
  <si>
    <t>Ente Gestor 
AOST</t>
  </si>
  <si>
    <t>Número</t>
  </si>
  <si>
    <t>Actualización del modelo financiero de acuerdo a la implementación, en cuanto a kilómetros, demanda, Flota</t>
  </si>
  <si>
    <t>Modelo Actualizado</t>
  </si>
  <si>
    <t>Operaciones</t>
  </si>
  <si>
    <t xml:space="preserve">Restructuración de rutas urbanas </t>
  </si>
  <si>
    <t>Rutas reestructuradas/Rutas programadas para restructuración fase 0</t>
  </si>
  <si>
    <t xml:space="preserve"> Generar los Planes de servicio de operación (PSO) para cada empresa. </t>
  </si>
  <si>
    <t>Planes de Servicio de Operación entregados a los AOST</t>
  </si>
  <si>
    <t>ELABORACIÓN</t>
  </si>
  <si>
    <t>APROBACIÓN</t>
  </si>
  <si>
    <t>Elaborado Por:</t>
  </si>
  <si>
    <t>Aprobado por:</t>
  </si>
  <si>
    <t>CESAR AUGUSTO SANCHEZ D.</t>
  </si>
  <si>
    <t>JOHN FELIPE RAMIREZ B.</t>
  </si>
  <si>
    <t>Cargo: Contratista de apoyo Coordinador de Planeación.</t>
  </si>
  <si>
    <r>
      <t xml:space="preserve">Cargo: </t>
    </r>
    <r>
      <rPr>
        <b/>
        <sz val="11"/>
        <color indexed="8"/>
        <rFont val="Arial"/>
        <family val="2"/>
      </rPr>
      <t>Gerente</t>
    </r>
  </si>
  <si>
    <t>Avance 31 de Marzo / 2018</t>
  </si>
  <si>
    <t>Avance Ppto 31 de Marzo / 2018</t>
  </si>
  <si>
    <t>Eficacia</t>
  </si>
  <si>
    <t>Eficiencia</t>
  </si>
  <si>
    <t>Conformación de los Agentes Operadores de Servicio de Transporte (AOST)</t>
  </si>
  <si>
    <t>FASE PRE-OPERATIVA</t>
  </si>
  <si>
    <t>FASE 0.= Plantea un ajuste a la operación actual sin muchos cambios; extensión de algunas rutas y optimización de los intervalos de paso. Primera renovación de unidades nuevas para el sistema. Durante esta etapa se deberán realizar acciones orientadas a establecer las bases del nuevo sistema y a iniciar la gestión de una alternativa visible para que la ciudadanía acoja de la mejor manera el cambio que se propone. Esta fase empezara en el mes uno después de la firma del acuerdo.</t>
  </si>
  <si>
    <t>Elaboración y Suscripción de Actos Administrativos</t>
  </si>
  <si>
    <t>1) Cumplimiento compromisos de capacitación a conductores, 2) vinculación de personal, 3) democratización de la propiedad, 4) administración total de la flota, 5) vinculación de flota</t>
  </si>
  <si>
    <t>Conformación de 2 AOST</t>
  </si>
  <si>
    <t xml:space="preserve">Seguimiento a la implementación del protocolo de revisión periodica y desvinculación de flota del SETP </t>
  </si>
  <si>
    <t xml:space="preserve">Vinculación de flota usada conforme al “PROTOCOLO DE VINCULACIÓN, DESVINCULACIÓN Y REVISIÓN PERIÓDICA DE LA FLOTA SETP POPAYÁN”
</t>
  </si>
  <si>
    <t>Adoptar e implementar los Indicadores de Calidad en el Desempeño (ICD) de seguimiento al SETP</t>
  </si>
  <si>
    <t>Seguimiento, control y calificación de los INDICADORES DE CALIDAD EN EL DESEMPEÑO DEL SETP POPAYÁN para Fase Preoperativa y Fase 0</t>
  </si>
  <si>
    <t>Elaboración de Documentos Licitatorios y Adjudicación e Implementación de las herramientas de explotación proporcionadas por el Sistema de Gestión y Control del Recaudo (SGCR) y del Sistema de Gestión y Control de Flota (SGCF)</t>
  </si>
  <si>
    <t>Ajustar Documentos y Llevar a cabo la contratación del SGCF y SGCR  de manera oportuna según los términos previstos para ello.</t>
  </si>
  <si>
    <t>Ajustes del modelo financiero de acuerdo a los requerimeintos legales, tecnicos y tecnológicos</t>
  </si>
  <si>
    <t>Implementación de señaletica  Fase 0</t>
  </si>
  <si>
    <t xml:space="preserve">Elaboración de pliegos para  estudios y diseños de infraestructura necesaria para la operación del SETP: (Diseños detallados Patios &amp; Talleres (P&amp;T), Estaciones de Integración (EI). </t>
  </si>
  <si>
    <t>TOTAL</t>
  </si>
  <si>
    <t>Diseño de la Primera restructuración de rutas: Diseño operacional de la restructuración de rutas, ampliación de cobertura partiendo de flota disponible.</t>
  </si>
  <si>
    <t>Ajuste de los docucmentos de los procesos para implementación del SGCF y SGCR</t>
  </si>
  <si>
    <t>SEGUIMIENTO PLANES DE ACCION POR PROCESO</t>
  </si>
  <si>
    <t>ACCIONES  31 DE MARZO DE 2018 (I TRIMESTRE)</t>
  </si>
  <si>
    <t xml:space="preserve">PESO DE LA ESTRATEGIA EJECUTADO </t>
  </si>
  <si>
    <t>ACCIONES ADELANTADAS</t>
  </si>
  <si>
    <t xml:space="preserve">RESPONSABLES </t>
  </si>
  <si>
    <t xml:space="preserve">CUMPLIMIENTO DE LA ESTRATEGIA </t>
  </si>
  <si>
    <t xml:space="preserve">OBSERVACIONES </t>
  </si>
  <si>
    <t>En los documentos a revisar en una auditoria no se deben colocar siglas si no viene acompañado de un listado de convenciones que permitan determinar el significado de la sigla.</t>
  </si>
  <si>
    <t xml:space="preserve">Patricia Bolaños </t>
  </si>
  <si>
    <t xml:space="preserve">Ninguna evidencia  adjunta al formato </t>
  </si>
  <si>
    <t xml:space="preserve">No se menciona el avance de la creación del fondo de sensibilización </t>
  </si>
  <si>
    <t>No se evidencia ningún acto administrativo que permita el cumplimiento de las acciones propuestas</t>
  </si>
  <si>
    <t>No se adjunta ningún soporte que demuestre el avance del 26% se requiere de los soportes que permitan verificar el avance y cumplimiento de la estrategia, producto y acciones, según el seguimiento de Planeación el cumplimiento es del 78%, cosa no demostrable.</t>
  </si>
  <si>
    <t xml:space="preserve">Según Planeación el avance es del 66%, no se presenta a Control Interno ningún documento que así lo demuestre </t>
  </si>
  <si>
    <t xml:space="preserve">NO SE CONTINUA CON LA REVISIÓN POR FALTA DE SOPORTES, RECUERDE QUE TODOS LOS  SEGUIMIENTOS DE CONTROL INTERNO DEBEN VENIR ACOMPAÑADOS DE LAS RESPECTIVAS EVIDENCIAS. 
- EL FORMATO NO TIENE  FIRMA DEL </t>
  </si>
  <si>
    <t>MONITOREO, REVISIÓN Y SEGUIMIENTO- CONTROL INTERNO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</si>
</sst>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409]dddd\,\ mmmm\ dd\,\ yyyy"/>
    <numFmt numFmtId="172" formatCode="[$-409]h:mm:ss\ AM/PM"/>
    <numFmt numFmtId="173" formatCode="0.0"/>
    <numFmt numFmtId="174" formatCode="_(&quot;$&quot;* #,##0.0_);_(&quot;$&quot;* \(#,##0.0\);_(&quot;$&quot;* &quot;-&quot;??_);_(@_)"/>
    <numFmt numFmtId="175" formatCode="_(&quot;$&quot;* #,##0_);_(&quot;$&quot;* \(#,##0\);_(&quot;$&quot;* &quot;-&quot;??_);_(@_)"/>
  </numFmts>
  <fonts count="56">
    <font>
      <sz val="11"/>
      <color theme="1"/>
      <name val="Calibri"/>
      <family val="2"/>
    </font>
    <font>
      <sz val="11"/>
      <color indexed="8"/>
      <name val="Calibri"/>
      <family val="2"/>
    </font>
    <font>
      <b/>
      <sz val="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color indexed="8"/>
      <name val="Arial"/>
      <family val="2"/>
    </font>
    <font>
      <b/>
      <sz val="8"/>
      <color indexed="9"/>
      <name val="Arial"/>
      <family val="2"/>
    </font>
    <font>
      <sz val="7"/>
      <color indexed="8"/>
      <name val="Arial"/>
      <family val="2"/>
    </font>
    <font>
      <sz val="6"/>
      <color indexed="8"/>
      <name val="Arial"/>
      <family val="2"/>
    </font>
    <font>
      <b/>
      <sz val="8"/>
      <color indexed="8"/>
      <name val="Arial"/>
      <family val="2"/>
    </font>
    <font>
      <sz val="11"/>
      <color indexed="8"/>
      <name val="Arial"/>
      <family val="2"/>
    </font>
    <font>
      <sz val="8"/>
      <color indexed="9"/>
      <name val="Arial"/>
      <family val="2"/>
    </font>
    <font>
      <sz val="8"/>
      <color indexed="9"/>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8"/>
      <color theme="1"/>
      <name val="Arial"/>
      <family val="2"/>
    </font>
    <font>
      <b/>
      <sz val="8"/>
      <color theme="0"/>
      <name val="Arial"/>
      <family val="2"/>
    </font>
    <font>
      <sz val="7"/>
      <color theme="1"/>
      <name val="Arial"/>
      <family val="2"/>
    </font>
    <font>
      <sz val="6"/>
      <color theme="1"/>
      <name val="Arial"/>
      <family val="2"/>
    </font>
    <font>
      <b/>
      <sz val="8"/>
      <color theme="1"/>
      <name val="Arial"/>
      <family val="2"/>
    </font>
    <font>
      <sz val="11"/>
      <color theme="1"/>
      <name val="Arial"/>
      <family val="2"/>
    </font>
    <font>
      <sz val="8"/>
      <color theme="0"/>
      <name val="Arial"/>
      <family val="2"/>
    </font>
    <font>
      <sz val="8"/>
      <color theme="0"/>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top style="medium"/>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border>
    <border>
      <left>
        <color indexed="63"/>
      </left>
      <right>
        <color indexed="63"/>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medium"/>
      <bottom style="thin"/>
    </border>
    <border>
      <left style="thin"/>
      <right/>
      <top style="thin"/>
      <bottom style="thin"/>
    </border>
    <border>
      <left>
        <color indexed="63"/>
      </left>
      <right style="thin"/>
      <top style="medium"/>
      <bottom style="thin"/>
    </border>
    <border>
      <left style="thin"/>
      <right style="thin"/>
      <top style="medium"/>
      <bottom>
        <color indexed="63"/>
      </bottom>
    </border>
    <border>
      <left style="thin"/>
      <right style="medium"/>
      <top style="medium"/>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color indexed="63"/>
      </bottom>
    </border>
    <border>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2">
    <xf numFmtId="0" fontId="0" fillId="0" borderId="0" xfId="0" applyFont="1" applyAlignment="1">
      <alignment/>
    </xf>
    <xf numFmtId="0" fontId="46" fillId="0" borderId="0" xfId="0" applyFont="1" applyAlignment="1">
      <alignment/>
    </xf>
    <xf numFmtId="0" fontId="47" fillId="33" borderId="0" xfId="0" applyFont="1" applyFill="1" applyAlignment="1">
      <alignment/>
    </xf>
    <xf numFmtId="0" fontId="47" fillId="33" borderId="0" xfId="0" applyFont="1" applyFill="1" applyAlignment="1">
      <alignment wrapText="1"/>
    </xf>
    <xf numFmtId="0" fontId="47" fillId="33" borderId="0" xfId="0" applyFont="1" applyFill="1" applyAlignment="1">
      <alignment horizontal="left" vertical="top" wrapText="1"/>
    </xf>
    <xf numFmtId="0" fontId="47" fillId="33" borderId="0" xfId="0" applyFont="1" applyFill="1" applyAlignment="1">
      <alignment horizontal="center" vertical="center"/>
    </xf>
    <xf numFmtId="0" fontId="48" fillId="34" borderId="10" xfId="0" applyFont="1" applyFill="1" applyBorder="1" applyAlignment="1">
      <alignment horizontal="center" vertical="center"/>
    </xf>
    <xf numFmtId="0" fontId="48" fillId="33" borderId="0" xfId="0" applyFont="1" applyFill="1" applyBorder="1" applyAlignment="1">
      <alignment horizontal="left" vertical="center" wrapText="1"/>
    </xf>
    <xf numFmtId="0" fontId="48" fillId="33" borderId="0" xfId="0" applyFont="1" applyFill="1" applyBorder="1" applyAlignment="1">
      <alignment horizontal="center" vertical="center"/>
    </xf>
    <xf numFmtId="0" fontId="47" fillId="33" borderId="11" xfId="0" applyFont="1" applyFill="1" applyBorder="1" applyAlignment="1">
      <alignment horizontal="left" vertical="center" wrapText="1"/>
    </xf>
    <xf numFmtId="9" fontId="47" fillId="33" borderId="12" xfId="0" applyNumberFormat="1" applyFont="1" applyFill="1" applyBorder="1" applyAlignment="1">
      <alignment horizontal="center" vertical="center" wrapText="1"/>
    </xf>
    <xf numFmtId="9" fontId="47" fillId="0" borderId="11" xfId="53" applyFont="1" applyFill="1" applyBorder="1" applyAlignment="1">
      <alignment horizontal="center" vertical="center" wrapText="1"/>
    </xf>
    <xf numFmtId="9" fontId="47" fillId="33" borderId="11" xfId="53" applyFont="1" applyFill="1" applyBorder="1" applyAlignment="1">
      <alignment horizontal="center" vertical="center"/>
    </xf>
    <xf numFmtId="9" fontId="49" fillId="33" borderId="11" xfId="53" applyFont="1" applyFill="1" applyBorder="1" applyAlignment="1">
      <alignment horizontal="center" vertical="center"/>
    </xf>
    <xf numFmtId="0" fontId="47" fillId="0" borderId="11" xfId="0" applyFont="1" applyFill="1" applyBorder="1" applyAlignment="1">
      <alignment horizontal="left" vertical="center" wrapText="1"/>
    </xf>
    <xf numFmtId="9" fontId="47" fillId="33" borderId="11" xfId="53" applyFont="1" applyFill="1" applyBorder="1" applyAlignment="1">
      <alignment vertical="center"/>
    </xf>
    <xf numFmtId="9" fontId="47" fillId="33" borderId="11" xfId="0" applyNumberFormat="1"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vertical="center"/>
    </xf>
    <xf numFmtId="9" fontId="50" fillId="33" borderId="11" xfId="53" applyFont="1" applyFill="1" applyBorder="1" applyAlignment="1">
      <alignment vertical="center"/>
    </xf>
    <xf numFmtId="0" fontId="51" fillId="33" borderId="11" xfId="0" applyFont="1" applyFill="1" applyBorder="1" applyAlignment="1">
      <alignment vertical="center"/>
    </xf>
    <xf numFmtId="1" fontId="47" fillId="33" borderId="11" xfId="0" applyNumberFormat="1" applyFont="1" applyFill="1" applyBorder="1" applyAlignment="1">
      <alignment horizontal="center" vertical="center" wrapText="1"/>
    </xf>
    <xf numFmtId="0" fontId="47" fillId="33" borderId="11" xfId="0" applyFont="1" applyFill="1" applyBorder="1" applyAlignment="1">
      <alignment horizontal="center" vertical="center"/>
    </xf>
    <xf numFmtId="0" fontId="47" fillId="33" borderId="11" xfId="0" applyNumberFormat="1" applyFont="1" applyFill="1" applyBorder="1" applyAlignment="1">
      <alignment horizontal="center" vertical="center"/>
    </xf>
    <xf numFmtId="0" fontId="51" fillId="33" borderId="11" xfId="0" applyFont="1" applyFill="1" applyBorder="1" applyAlignment="1">
      <alignment horizontal="center" vertical="center"/>
    </xf>
    <xf numFmtId="9" fontId="47" fillId="33" borderId="11" xfId="53" applyFont="1" applyFill="1" applyBorder="1" applyAlignment="1">
      <alignment horizontal="center" vertical="center" wrapText="1"/>
    </xf>
    <xf numFmtId="0" fontId="47" fillId="33" borderId="11" xfId="0" applyFont="1" applyFill="1" applyBorder="1" applyAlignment="1">
      <alignment vertical="center" wrapText="1"/>
    </xf>
    <xf numFmtId="170" fontId="47" fillId="33" borderId="11" xfId="47" applyNumberFormat="1" applyFont="1" applyFill="1" applyBorder="1" applyAlignment="1">
      <alignment vertical="center"/>
    </xf>
    <xf numFmtId="1" fontId="47" fillId="33" borderId="11" xfId="53"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6" fillId="0" borderId="11" xfId="0" applyFont="1" applyBorder="1" applyAlignment="1">
      <alignment/>
    </xf>
    <xf numFmtId="0" fontId="46" fillId="0" borderId="11" xfId="0" applyFont="1" applyBorder="1" applyAlignment="1">
      <alignment horizontal="center" vertical="center"/>
    </xf>
    <xf numFmtId="1" fontId="46" fillId="0" borderId="11" xfId="0" applyNumberFormat="1" applyFont="1" applyBorder="1" applyAlignment="1">
      <alignment horizontal="center" vertical="center"/>
    </xf>
    <xf numFmtId="0" fontId="52" fillId="0" borderId="0" xfId="0" applyFont="1" applyBorder="1" applyAlignment="1">
      <alignment vertical="center" wrapText="1"/>
    </xf>
    <xf numFmtId="0" fontId="0" fillId="0" borderId="0" xfId="0" applyBorder="1" applyAlignment="1">
      <alignment/>
    </xf>
    <xf numFmtId="0" fontId="47" fillId="33" borderId="14"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168" fontId="47" fillId="33" borderId="11" xfId="5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8" fillId="33" borderId="0" xfId="0" applyFont="1" applyFill="1" applyBorder="1" applyAlignment="1">
      <alignment horizontal="center" vertical="center"/>
    </xf>
    <xf numFmtId="0" fontId="53" fillId="33" borderId="0" xfId="0" applyFont="1" applyFill="1" applyBorder="1" applyAlignment="1">
      <alignment horizontal="left" vertical="center" wrapText="1"/>
    </xf>
    <xf numFmtId="0" fontId="53" fillId="33" borderId="0" xfId="0" applyFont="1" applyFill="1" applyAlignment="1">
      <alignment/>
    </xf>
    <xf numFmtId="0" fontId="54" fillId="0" borderId="0" xfId="0" applyFont="1" applyAlignment="1">
      <alignment/>
    </xf>
    <xf numFmtId="0" fontId="48" fillId="35" borderId="11" xfId="0" applyFont="1" applyFill="1" applyBorder="1" applyAlignment="1">
      <alignment horizontal="center" vertical="center"/>
    </xf>
    <xf numFmtId="168" fontId="47" fillId="33" borderId="11" xfId="50" applyFont="1" applyFill="1" applyBorder="1" applyAlignment="1">
      <alignment horizontal="center" vertical="center" wrapText="1"/>
    </xf>
    <xf numFmtId="168" fontId="47" fillId="33" borderId="12" xfId="50" applyFont="1" applyFill="1" applyBorder="1" applyAlignment="1">
      <alignment horizontal="center" vertical="center" wrapText="1"/>
    </xf>
    <xf numFmtId="168" fontId="47" fillId="33" borderId="14" xfId="50" applyFont="1" applyFill="1" applyBorder="1" applyAlignment="1">
      <alignment horizontal="center" vertical="center" wrapText="1"/>
    </xf>
    <xf numFmtId="0" fontId="46" fillId="0" borderId="16" xfId="0" applyFont="1" applyBorder="1" applyAlignment="1">
      <alignment/>
    </xf>
    <xf numFmtId="0" fontId="47" fillId="33" borderId="16" xfId="0" applyFont="1" applyFill="1" applyBorder="1" applyAlignment="1">
      <alignment horizontal="center" vertical="center" wrapText="1"/>
    </xf>
    <xf numFmtId="0" fontId="46" fillId="0" borderId="16" xfId="0" applyFont="1" applyBorder="1" applyAlignment="1">
      <alignment horizontal="center" vertical="center"/>
    </xf>
    <xf numFmtId="1" fontId="46" fillId="0" borderId="16" xfId="0" applyNumberFormat="1" applyFont="1" applyBorder="1" applyAlignment="1">
      <alignment horizontal="center" vertical="center"/>
    </xf>
    <xf numFmtId="0" fontId="46" fillId="0" borderId="17" xfId="0" applyFont="1" applyBorder="1" applyAlignment="1">
      <alignment/>
    </xf>
    <xf numFmtId="9" fontId="51" fillId="36" borderId="11" xfId="53" applyFont="1" applyFill="1" applyBorder="1" applyAlignment="1">
      <alignment horizontal="center" vertical="center" wrapText="1"/>
    </xf>
    <xf numFmtId="0" fontId="55" fillId="36" borderId="11" xfId="0" applyFont="1" applyFill="1" applyBorder="1" applyAlignment="1">
      <alignment horizontal="center" vertical="center"/>
    </xf>
    <xf numFmtId="1" fontId="47" fillId="33" borderId="11" xfId="53" applyNumberFormat="1" applyFont="1" applyFill="1" applyBorder="1" applyAlignment="1">
      <alignment vertical="center"/>
    </xf>
    <xf numFmtId="168" fontId="47" fillId="33" borderId="11" xfId="50" applyFont="1" applyFill="1" applyBorder="1" applyAlignment="1">
      <alignment vertical="center" wrapText="1"/>
    </xf>
    <xf numFmtId="168" fontId="46" fillId="0" borderId="11" xfId="0" applyNumberFormat="1" applyFont="1" applyBorder="1" applyAlignment="1">
      <alignment/>
    </xf>
    <xf numFmtId="9" fontId="55" fillId="36" borderId="11" xfId="53"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4" xfId="0" applyFont="1" applyFill="1" applyBorder="1" applyAlignment="1">
      <alignment horizontal="center" vertical="center" wrapText="1"/>
    </xf>
    <xf numFmtId="168" fontId="47" fillId="33" borderId="12" xfId="5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1"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vertical="center"/>
    </xf>
    <xf numFmtId="9" fontId="47" fillId="0" borderId="11" xfId="53" applyFont="1" applyFill="1" applyBorder="1" applyAlignment="1">
      <alignment vertical="center"/>
    </xf>
    <xf numFmtId="0" fontId="47" fillId="0" borderId="11" xfId="0" applyFont="1" applyFill="1" applyBorder="1" applyAlignment="1">
      <alignment horizontal="center" vertical="center"/>
    </xf>
    <xf numFmtId="0" fontId="51" fillId="0" borderId="11" xfId="0" applyFont="1" applyFill="1" applyBorder="1" applyAlignment="1">
      <alignment vertical="center"/>
    </xf>
    <xf numFmtId="0" fontId="46" fillId="0" borderId="0" xfId="0" applyFont="1" applyFill="1" applyAlignment="1">
      <alignment/>
    </xf>
    <xf numFmtId="1" fontId="47" fillId="0" borderId="11" xfId="53" applyNumberFormat="1" applyFont="1" applyFill="1" applyBorder="1" applyAlignment="1">
      <alignment horizontal="center" vertical="center"/>
    </xf>
    <xf numFmtId="1" fontId="47" fillId="33" borderId="11" xfId="53" applyNumberFormat="1" applyFont="1" applyFill="1" applyBorder="1" applyAlignment="1">
      <alignment horizontal="center" vertical="center"/>
    </xf>
    <xf numFmtId="175" fontId="46" fillId="0" borderId="0" xfId="49" applyNumberFormat="1" applyFont="1" applyAlignment="1">
      <alignment horizontal="center" vertical="center"/>
    </xf>
    <xf numFmtId="0" fontId="46" fillId="0" borderId="0" xfId="0" applyFont="1" applyBorder="1" applyAlignment="1">
      <alignment/>
    </xf>
    <xf numFmtId="168" fontId="55" fillId="0" borderId="11" xfId="0" applyNumberFormat="1" applyFont="1" applyBorder="1" applyAlignment="1">
      <alignment/>
    </xf>
    <xf numFmtId="0" fontId="46" fillId="0" borderId="11" xfId="0" applyFont="1" applyFill="1" applyBorder="1" applyAlignment="1">
      <alignment/>
    </xf>
    <xf numFmtId="0" fontId="46" fillId="0" borderId="11" xfId="0" applyFont="1" applyBorder="1" applyAlignment="1">
      <alignment wrapText="1"/>
    </xf>
    <xf numFmtId="0" fontId="46" fillId="0" borderId="11" xfId="0" applyFont="1" applyBorder="1" applyAlignment="1">
      <alignment horizontal="left" wrapText="1"/>
    </xf>
    <xf numFmtId="9" fontId="46" fillId="0" borderId="11" xfId="0" applyNumberFormat="1" applyFont="1" applyBorder="1" applyAlignment="1">
      <alignment horizontal="center" vertical="center"/>
    </xf>
    <xf numFmtId="0" fontId="46" fillId="0" borderId="11" xfId="0" applyFont="1" applyBorder="1" applyAlignment="1">
      <alignment vertical="center"/>
    </xf>
    <xf numFmtId="0" fontId="46" fillId="0" borderId="11" xfId="0" applyFont="1" applyBorder="1" applyAlignment="1">
      <alignment vertical="center" wrapText="1"/>
    </xf>
    <xf numFmtId="9" fontId="46" fillId="0" borderId="11" xfId="0" applyNumberFormat="1" applyFont="1" applyBorder="1" applyAlignment="1">
      <alignment horizontal="center" vertical="center" wrapText="1"/>
    </xf>
    <xf numFmtId="0" fontId="46" fillId="37" borderId="11" xfId="0" applyFont="1" applyFill="1" applyBorder="1" applyAlignment="1">
      <alignment horizontal="left" vertical="center" wrapText="1"/>
    </xf>
    <xf numFmtId="0" fontId="47" fillId="33" borderId="11" xfId="0" applyFont="1" applyFill="1" applyBorder="1" applyAlignment="1">
      <alignment horizontal="center"/>
    </xf>
    <xf numFmtId="0" fontId="47" fillId="33" borderId="18"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48" fillId="34" borderId="24"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7" fillId="33" borderId="25" xfId="0" applyFont="1" applyFill="1" applyBorder="1" applyAlignment="1">
      <alignment horizontal="center"/>
    </xf>
    <xf numFmtId="0" fontId="47" fillId="33" borderId="17" xfId="0" applyFont="1" applyFill="1" applyBorder="1" applyAlignment="1">
      <alignment horizontal="center"/>
    </xf>
    <xf numFmtId="0" fontId="49" fillId="33" borderId="25" xfId="0" applyFont="1" applyFill="1" applyBorder="1" applyAlignment="1">
      <alignment horizontal="center" wrapText="1"/>
    </xf>
    <xf numFmtId="0" fontId="49" fillId="33" borderId="17" xfId="0" applyFont="1" applyFill="1" applyBorder="1" applyAlignment="1">
      <alignment horizontal="center" wrapText="1"/>
    </xf>
    <xf numFmtId="0" fontId="53"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center" vertical="center" wrapText="1"/>
    </xf>
    <xf numFmtId="0" fontId="53" fillId="33" borderId="0" xfId="0" applyFont="1" applyFill="1" applyBorder="1" applyAlignment="1">
      <alignment horizontal="justify" vertical="top"/>
    </xf>
    <xf numFmtId="0" fontId="48" fillId="34" borderId="26" xfId="0" applyFont="1" applyFill="1" applyBorder="1" applyAlignment="1">
      <alignment horizontal="center" vertical="center" wrapText="1"/>
    </xf>
    <xf numFmtId="0" fontId="48" fillId="34" borderId="17" xfId="0" applyFont="1" applyFill="1" applyBorder="1" applyAlignment="1">
      <alignment horizontal="center" vertical="center" wrapText="1"/>
    </xf>
    <xf numFmtId="0" fontId="48" fillId="34" borderId="24" xfId="0" applyFont="1" applyFill="1" applyBorder="1" applyAlignment="1">
      <alignment horizontal="center" vertical="center"/>
    </xf>
    <xf numFmtId="0" fontId="48" fillId="34" borderId="11" xfId="0" applyFont="1" applyFill="1" applyBorder="1" applyAlignment="1">
      <alignment horizontal="center" vertical="center"/>
    </xf>
    <xf numFmtId="0" fontId="48" fillId="34" borderId="27"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28"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168" fontId="47" fillId="33" borderId="12" xfId="50" applyFont="1" applyFill="1" applyBorder="1" applyAlignment="1">
      <alignment horizontal="center" vertical="center" wrapText="1"/>
    </xf>
    <xf numFmtId="168" fontId="47" fillId="33" borderId="13" xfId="50" applyFont="1" applyFill="1" applyBorder="1" applyAlignment="1">
      <alignment horizontal="center" vertical="center" wrapText="1"/>
    </xf>
    <xf numFmtId="168" fontId="47" fillId="33" borderId="14" xfId="5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51" fillId="33" borderId="11" xfId="0" applyFont="1" applyFill="1" applyBorder="1" applyAlignment="1">
      <alignment horizontal="center" vertical="center"/>
    </xf>
    <xf numFmtId="0" fontId="52" fillId="0" borderId="11"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2" fillId="14" borderId="11" xfId="0" applyFont="1" applyFill="1" applyBorder="1" applyAlignment="1">
      <alignment horizontal="center" vertical="center" wrapText="1"/>
    </xf>
    <xf numFmtId="0" fontId="2" fillId="8" borderId="30"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2" fillId="8" borderId="33" xfId="0" applyFont="1" applyFill="1" applyBorder="1" applyAlignment="1">
      <alignment horizontal="center"/>
    </xf>
    <xf numFmtId="0" fontId="2" fillId="8" borderId="10" xfId="0" applyFont="1" applyFill="1" applyBorder="1" applyAlignment="1">
      <alignment horizontal="center"/>
    </xf>
    <xf numFmtId="0" fontId="2" fillId="8" borderId="34"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895350</xdr:colOff>
      <xdr:row>4</xdr:row>
      <xdr:rowOff>0</xdr:rowOff>
    </xdr:to>
    <xdr:pic>
      <xdr:nvPicPr>
        <xdr:cNvPr id="1" name="9 Imagen"/>
        <xdr:cNvPicPr preferRelativeResize="1">
          <a:picLocks noChangeAspect="1"/>
        </xdr:cNvPicPr>
      </xdr:nvPicPr>
      <xdr:blipFill>
        <a:blip r:embed="rId1"/>
        <a:stretch>
          <a:fillRect/>
        </a:stretch>
      </xdr:blipFill>
      <xdr:spPr>
        <a:xfrm>
          <a:off x="57150" y="0"/>
          <a:ext cx="31242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2"/>
  <sheetViews>
    <sheetView tabSelected="1" zoomScale="90" zoomScaleNormal="90" zoomScalePageLayoutView="0" workbookViewId="0" topLeftCell="K1">
      <selection activeCell="AE10" sqref="AE10"/>
    </sheetView>
  </sheetViews>
  <sheetFormatPr defaultColWidth="11.421875" defaultRowHeight="15"/>
  <cols>
    <col min="1" max="3" width="11.421875" style="1" customWidth="1"/>
    <col min="4" max="4" width="33.421875" style="1" customWidth="1"/>
    <col min="5" max="5" width="32.28125" style="1" customWidth="1"/>
    <col min="6" max="7" width="11.421875" style="1" customWidth="1"/>
    <col min="8" max="8" width="13.421875" style="1" customWidth="1"/>
    <col min="9" max="10" width="13.7109375" style="1" customWidth="1"/>
    <col min="11" max="13" width="11.421875" style="1" customWidth="1"/>
    <col min="14" max="14" width="13.28125" style="1" customWidth="1"/>
    <col min="15" max="15" width="11.421875" style="1" customWidth="1"/>
    <col min="16" max="16" width="3.7109375" style="1" customWidth="1"/>
    <col min="17" max="21" width="4.7109375" style="1" customWidth="1"/>
    <col min="22" max="22" width="3.7109375" style="1" customWidth="1"/>
    <col min="23" max="27" width="4.421875" style="1" customWidth="1"/>
    <col min="28" max="28" width="11.421875" style="1" customWidth="1"/>
    <col min="29" max="30" width="15.140625" style="1" customWidth="1"/>
    <col min="31" max="31" width="17.140625" style="1" customWidth="1"/>
    <col min="32" max="32" width="16.28125" style="1" customWidth="1"/>
    <col min="33" max="33" width="17.140625" style="1" customWidth="1"/>
    <col min="34" max="16384" width="11.421875" style="1" customWidth="1"/>
  </cols>
  <sheetData>
    <row r="1" spans="1:28" ht="11.25">
      <c r="A1" s="85"/>
      <c r="B1" s="85"/>
      <c r="C1" s="85"/>
      <c r="D1" s="85"/>
      <c r="E1" s="86" t="s">
        <v>0</v>
      </c>
      <c r="F1" s="87"/>
      <c r="G1" s="87"/>
      <c r="H1" s="87"/>
      <c r="I1" s="87"/>
      <c r="J1" s="87"/>
      <c r="K1" s="87"/>
      <c r="L1" s="87"/>
      <c r="M1" s="87"/>
      <c r="N1" s="87"/>
      <c r="O1" s="87"/>
      <c r="P1" s="87"/>
      <c r="Q1" s="87"/>
      <c r="R1" s="87"/>
      <c r="S1" s="87"/>
      <c r="T1" s="87"/>
      <c r="U1" s="87"/>
      <c r="V1" s="87"/>
      <c r="W1" s="87"/>
      <c r="X1" s="87"/>
      <c r="Y1" s="87"/>
      <c r="Z1" s="88"/>
      <c r="AA1" s="94" t="s">
        <v>1</v>
      </c>
      <c r="AB1" s="95"/>
    </row>
    <row r="2" spans="1:28" ht="11.25">
      <c r="A2" s="85"/>
      <c r="B2" s="85"/>
      <c r="C2" s="85"/>
      <c r="D2" s="85"/>
      <c r="E2" s="89"/>
      <c r="F2" s="90"/>
      <c r="G2" s="90"/>
      <c r="H2" s="90"/>
      <c r="I2" s="90"/>
      <c r="J2" s="90"/>
      <c r="K2" s="90"/>
      <c r="L2" s="90"/>
      <c r="M2" s="90"/>
      <c r="N2" s="90"/>
      <c r="O2" s="90"/>
      <c r="P2" s="90"/>
      <c r="Q2" s="90"/>
      <c r="R2" s="90"/>
      <c r="S2" s="90"/>
      <c r="T2" s="90"/>
      <c r="U2" s="90"/>
      <c r="V2" s="90"/>
      <c r="W2" s="90"/>
      <c r="X2" s="90"/>
      <c r="Y2" s="90"/>
      <c r="Z2" s="91"/>
      <c r="AA2" s="94" t="s">
        <v>2</v>
      </c>
      <c r="AB2" s="95"/>
    </row>
    <row r="3" spans="1:28" ht="12" thickBot="1">
      <c r="A3" s="85"/>
      <c r="B3" s="85"/>
      <c r="C3" s="85"/>
      <c r="D3" s="85"/>
      <c r="E3" s="86" t="s">
        <v>3</v>
      </c>
      <c r="F3" s="87"/>
      <c r="G3" s="87"/>
      <c r="H3" s="87"/>
      <c r="I3" s="87"/>
      <c r="J3" s="87"/>
      <c r="K3" s="87"/>
      <c r="L3" s="87"/>
      <c r="M3" s="87"/>
      <c r="N3" s="87"/>
      <c r="O3" s="87"/>
      <c r="P3" s="87"/>
      <c r="Q3" s="87"/>
      <c r="R3" s="87"/>
      <c r="S3" s="87"/>
      <c r="T3" s="87"/>
      <c r="U3" s="87"/>
      <c r="V3" s="87"/>
      <c r="W3" s="87"/>
      <c r="X3" s="87"/>
      <c r="Y3" s="87"/>
      <c r="Z3" s="88"/>
      <c r="AA3" s="96" t="s">
        <v>4</v>
      </c>
      <c r="AB3" s="97"/>
    </row>
    <row r="4" spans="1:33" ht="12" thickBot="1">
      <c r="A4" s="85"/>
      <c r="B4" s="85"/>
      <c r="C4" s="85"/>
      <c r="D4" s="85"/>
      <c r="E4" s="89"/>
      <c r="F4" s="90"/>
      <c r="G4" s="90"/>
      <c r="H4" s="90"/>
      <c r="I4" s="90"/>
      <c r="J4" s="90"/>
      <c r="K4" s="90"/>
      <c r="L4" s="90"/>
      <c r="M4" s="90"/>
      <c r="N4" s="90"/>
      <c r="O4" s="90"/>
      <c r="P4" s="90"/>
      <c r="Q4" s="90"/>
      <c r="R4" s="90"/>
      <c r="S4" s="90"/>
      <c r="T4" s="90"/>
      <c r="U4" s="90"/>
      <c r="V4" s="90"/>
      <c r="W4" s="90"/>
      <c r="X4" s="90"/>
      <c r="Y4" s="90"/>
      <c r="Z4" s="91"/>
      <c r="AA4" s="94" t="s">
        <v>5</v>
      </c>
      <c r="AB4" s="95"/>
      <c r="AC4" s="126" t="s">
        <v>102</v>
      </c>
      <c r="AD4" s="127"/>
      <c r="AE4" s="127"/>
      <c r="AF4" s="127"/>
      <c r="AG4" s="128"/>
    </row>
    <row r="5" spans="1:33" ht="12" thickBot="1">
      <c r="A5" s="2"/>
      <c r="B5" s="2"/>
      <c r="C5" s="3"/>
      <c r="D5" s="3"/>
      <c r="E5" s="4"/>
      <c r="F5" s="5"/>
      <c r="G5" s="5"/>
      <c r="H5" s="5"/>
      <c r="I5" s="5"/>
      <c r="J5" s="5"/>
      <c r="K5" s="2"/>
      <c r="L5" s="2"/>
      <c r="M5" s="2"/>
      <c r="N5" s="2"/>
      <c r="O5" s="2"/>
      <c r="P5" s="2"/>
      <c r="Q5" s="2"/>
      <c r="R5" s="2"/>
      <c r="S5" s="2"/>
      <c r="T5" s="2"/>
      <c r="U5" s="2"/>
      <c r="V5" s="2"/>
      <c r="W5" s="2"/>
      <c r="X5" s="2"/>
      <c r="Y5" s="2"/>
      <c r="Z5" s="2"/>
      <c r="AA5" s="2"/>
      <c r="AB5" s="2"/>
      <c r="AC5" s="126" t="s">
        <v>117</v>
      </c>
      <c r="AD5" s="127"/>
      <c r="AE5" s="127"/>
      <c r="AF5" s="127"/>
      <c r="AG5" s="128"/>
    </row>
    <row r="6" spans="1:33" ht="12" thickBot="1">
      <c r="A6" s="2"/>
      <c r="B6" s="2"/>
      <c r="C6" s="3"/>
      <c r="D6" s="3"/>
      <c r="E6" s="4"/>
      <c r="F6" s="5"/>
      <c r="G6" s="5"/>
      <c r="H6" s="5"/>
      <c r="I6" s="5"/>
      <c r="J6" s="5"/>
      <c r="K6" s="2"/>
      <c r="L6" s="2"/>
      <c r="M6" s="2"/>
      <c r="N6" s="2"/>
      <c r="O6" s="2"/>
      <c r="P6" s="2"/>
      <c r="Q6" s="2"/>
      <c r="R6" s="2"/>
      <c r="S6" s="2"/>
      <c r="T6" s="2"/>
      <c r="U6" s="2"/>
      <c r="V6" s="2"/>
      <c r="W6" s="2"/>
      <c r="X6" s="2"/>
      <c r="Y6" s="2"/>
      <c r="Z6" s="2"/>
      <c r="AA6" s="2"/>
      <c r="AB6" s="2"/>
      <c r="AC6" s="126" t="s">
        <v>102</v>
      </c>
      <c r="AD6" s="127"/>
      <c r="AE6" s="127"/>
      <c r="AF6" s="127"/>
      <c r="AG6" s="128"/>
    </row>
    <row r="7" spans="1:33" s="44" customFormat="1" ht="12" customHeight="1" thickBot="1">
      <c r="A7" s="98" t="s">
        <v>6</v>
      </c>
      <c r="B7" s="6" t="s">
        <v>7</v>
      </c>
      <c r="C7" s="40">
        <v>2018</v>
      </c>
      <c r="D7" s="7"/>
      <c r="E7" s="99"/>
      <c r="F7" s="99"/>
      <c r="G7" s="8"/>
      <c r="H7" s="8"/>
      <c r="I7" s="8"/>
      <c r="J7" s="41"/>
      <c r="K7" s="42"/>
      <c r="L7" s="42"/>
      <c r="M7" s="42"/>
      <c r="N7" s="42"/>
      <c r="O7" s="42"/>
      <c r="P7" s="100"/>
      <c r="Q7" s="100"/>
      <c r="R7" s="101"/>
      <c r="S7" s="101"/>
      <c r="T7" s="101"/>
      <c r="U7" s="101"/>
      <c r="V7" s="101"/>
      <c r="W7" s="43"/>
      <c r="X7" s="43"/>
      <c r="Y7" s="43"/>
      <c r="Z7" s="43"/>
      <c r="AA7" s="43"/>
      <c r="AB7" s="43"/>
      <c r="AC7" s="129" t="s">
        <v>103</v>
      </c>
      <c r="AD7" s="130"/>
      <c r="AE7" s="130"/>
      <c r="AF7" s="130"/>
      <c r="AG7" s="131"/>
    </row>
    <row r="8" spans="1:33" s="44" customFormat="1" ht="11.25" customHeight="1">
      <c r="A8" s="98"/>
      <c r="B8" s="102" t="s">
        <v>8</v>
      </c>
      <c r="C8" s="92" t="s">
        <v>9</v>
      </c>
      <c r="D8" s="92" t="s">
        <v>10</v>
      </c>
      <c r="E8" s="92" t="s">
        <v>11</v>
      </c>
      <c r="F8" s="104" t="s">
        <v>12</v>
      </c>
      <c r="G8" s="92" t="s">
        <v>13</v>
      </c>
      <c r="H8" s="92" t="s">
        <v>14</v>
      </c>
      <c r="I8" s="106" t="s">
        <v>15</v>
      </c>
      <c r="J8" s="108" t="s">
        <v>80</v>
      </c>
      <c r="K8" s="93" t="s">
        <v>16</v>
      </c>
      <c r="L8" s="93" t="s">
        <v>17</v>
      </c>
      <c r="M8" s="109" t="s">
        <v>99</v>
      </c>
      <c r="N8" s="108" t="s">
        <v>81</v>
      </c>
      <c r="O8" s="92" t="s">
        <v>18</v>
      </c>
      <c r="P8" s="104" t="s">
        <v>19</v>
      </c>
      <c r="Q8" s="104"/>
      <c r="R8" s="104"/>
      <c r="S8" s="104"/>
      <c r="T8" s="104"/>
      <c r="U8" s="104"/>
      <c r="V8" s="104"/>
      <c r="W8" s="104"/>
      <c r="X8" s="104"/>
      <c r="Y8" s="104"/>
      <c r="Z8" s="104"/>
      <c r="AA8" s="104"/>
      <c r="AB8" s="110" t="s">
        <v>20</v>
      </c>
      <c r="AC8" s="125" t="s">
        <v>104</v>
      </c>
      <c r="AD8" s="125" t="s">
        <v>105</v>
      </c>
      <c r="AE8" s="125" t="s">
        <v>106</v>
      </c>
      <c r="AF8" s="125" t="s">
        <v>107</v>
      </c>
      <c r="AG8" s="125" t="s">
        <v>108</v>
      </c>
    </row>
    <row r="9" spans="1:33" s="44" customFormat="1" ht="24" customHeight="1">
      <c r="A9" s="98"/>
      <c r="B9" s="103"/>
      <c r="C9" s="93"/>
      <c r="D9" s="93"/>
      <c r="E9" s="93"/>
      <c r="F9" s="105"/>
      <c r="G9" s="93"/>
      <c r="H9" s="93"/>
      <c r="I9" s="107"/>
      <c r="J9" s="108"/>
      <c r="K9" s="93"/>
      <c r="L9" s="93"/>
      <c r="M9" s="107"/>
      <c r="N9" s="108"/>
      <c r="O9" s="93"/>
      <c r="P9" s="45" t="s">
        <v>21</v>
      </c>
      <c r="Q9" s="45" t="s">
        <v>22</v>
      </c>
      <c r="R9" s="45" t="s">
        <v>23</v>
      </c>
      <c r="S9" s="45" t="s">
        <v>24</v>
      </c>
      <c r="T9" s="45" t="s">
        <v>23</v>
      </c>
      <c r="U9" s="45" t="s">
        <v>25</v>
      </c>
      <c r="V9" s="45" t="s">
        <v>25</v>
      </c>
      <c r="W9" s="45" t="s">
        <v>24</v>
      </c>
      <c r="X9" s="45" t="s">
        <v>26</v>
      </c>
      <c r="Y9" s="45" t="s">
        <v>27</v>
      </c>
      <c r="Z9" s="45" t="s">
        <v>28</v>
      </c>
      <c r="AA9" s="45" t="s">
        <v>29</v>
      </c>
      <c r="AB9" s="111"/>
      <c r="AC9" s="125"/>
      <c r="AD9" s="125"/>
      <c r="AE9" s="125"/>
      <c r="AF9" s="125"/>
      <c r="AG9" s="125"/>
    </row>
    <row r="10" spans="1:36" ht="201.75" customHeight="1">
      <c r="A10" s="112">
        <v>4</v>
      </c>
      <c r="B10" s="112" t="s">
        <v>30</v>
      </c>
      <c r="C10" s="117" t="s">
        <v>85</v>
      </c>
      <c r="D10" s="113" t="s">
        <v>31</v>
      </c>
      <c r="E10" s="9" t="s">
        <v>32</v>
      </c>
      <c r="F10" s="10">
        <v>1</v>
      </c>
      <c r="G10" s="112" t="s">
        <v>33</v>
      </c>
      <c r="H10" s="112" t="s">
        <v>34</v>
      </c>
      <c r="I10" s="11">
        <v>0.33</v>
      </c>
      <c r="J10" s="11">
        <f>+((80%/F10)*I10)</f>
        <v>0.264</v>
      </c>
      <c r="K10" s="114">
        <v>513</v>
      </c>
      <c r="L10" s="114"/>
      <c r="M10" s="114">
        <f>+SUM(K10:L19)</f>
        <v>513</v>
      </c>
      <c r="N10" s="114">
        <f>+((K10/12)*3)</f>
        <v>128.25</v>
      </c>
      <c r="O10" s="112" t="s">
        <v>35</v>
      </c>
      <c r="P10" s="12"/>
      <c r="Q10" s="13">
        <v>0.2</v>
      </c>
      <c r="R10" s="13">
        <v>0.3</v>
      </c>
      <c r="S10" s="13">
        <v>0.3</v>
      </c>
      <c r="T10" s="13">
        <v>0.15</v>
      </c>
      <c r="U10" s="13">
        <v>0.05</v>
      </c>
      <c r="V10" s="12"/>
      <c r="W10" s="12"/>
      <c r="X10" s="12"/>
      <c r="Y10" s="12"/>
      <c r="Z10" s="12"/>
      <c r="AA10" s="12"/>
      <c r="AB10" s="120"/>
      <c r="AC10" s="80">
        <v>0</v>
      </c>
      <c r="AD10" s="78" t="s">
        <v>114</v>
      </c>
      <c r="AE10" s="81" t="s">
        <v>110</v>
      </c>
      <c r="AF10" s="82" t="s">
        <v>111</v>
      </c>
      <c r="AG10" s="79" t="s">
        <v>109</v>
      </c>
      <c r="AI10" s="1">
        <v>3</v>
      </c>
      <c r="AJ10" s="1">
        <v>100</v>
      </c>
    </row>
    <row r="11" spans="1:37" ht="52.5" customHeight="1">
      <c r="A11" s="112"/>
      <c r="B11" s="112"/>
      <c r="C11" s="118"/>
      <c r="D11" s="113"/>
      <c r="E11" s="14" t="s">
        <v>36</v>
      </c>
      <c r="F11" s="10">
        <v>1</v>
      </c>
      <c r="G11" s="112"/>
      <c r="H11" s="112"/>
      <c r="I11" s="11">
        <v>0.027777777777777776</v>
      </c>
      <c r="J11" s="11">
        <f aca="true" t="shared" si="0" ref="J11:J26">+(SUM(P11:R11)/F11)*I11</f>
        <v>0.011111111111111112</v>
      </c>
      <c r="K11" s="115"/>
      <c r="L11" s="115"/>
      <c r="M11" s="115"/>
      <c r="N11" s="115"/>
      <c r="O11" s="112"/>
      <c r="P11" s="15"/>
      <c r="Q11" s="15">
        <f>+$F$11/5</f>
        <v>0.2</v>
      </c>
      <c r="R11" s="15">
        <f>+$F$11/5</f>
        <v>0.2</v>
      </c>
      <c r="S11" s="15">
        <f>+$F$11/5</f>
        <v>0.2</v>
      </c>
      <c r="T11" s="15">
        <f>+$F$11/5</f>
        <v>0.2</v>
      </c>
      <c r="U11" s="15">
        <f>+$F$11/5</f>
        <v>0.2</v>
      </c>
      <c r="V11" s="15"/>
      <c r="W11" s="15"/>
      <c r="X11" s="15"/>
      <c r="Y11" s="15"/>
      <c r="Z11" s="15"/>
      <c r="AA11" s="15"/>
      <c r="AB11" s="120"/>
      <c r="AC11" s="80">
        <v>0</v>
      </c>
      <c r="AD11" s="78" t="s">
        <v>112</v>
      </c>
      <c r="AE11" s="81" t="s">
        <v>110</v>
      </c>
      <c r="AF11" s="31"/>
      <c r="AG11" s="31"/>
      <c r="AI11" s="1">
        <v>2</v>
      </c>
      <c r="AK11" s="1">
        <f>AJ10*AI11/AI10</f>
        <v>66.66666666666667</v>
      </c>
    </row>
    <row r="12" spans="1:33" ht="409.5" customHeight="1">
      <c r="A12" s="112"/>
      <c r="B12" s="112"/>
      <c r="C12" s="117" t="s">
        <v>86</v>
      </c>
      <c r="D12" s="9" t="s">
        <v>37</v>
      </c>
      <c r="E12" s="9" t="s">
        <v>38</v>
      </c>
      <c r="F12" s="21">
        <v>8</v>
      </c>
      <c r="G12" s="17" t="s">
        <v>43</v>
      </c>
      <c r="H12" s="17" t="s">
        <v>87</v>
      </c>
      <c r="I12" s="11">
        <v>0.027777777777777776</v>
      </c>
      <c r="J12" s="11">
        <f t="shared" si="0"/>
        <v>0.017361111111111112</v>
      </c>
      <c r="K12" s="115"/>
      <c r="L12" s="115"/>
      <c r="M12" s="115"/>
      <c r="N12" s="115"/>
      <c r="O12" s="17" t="s">
        <v>35</v>
      </c>
      <c r="P12" s="18">
        <v>2</v>
      </c>
      <c r="Q12" s="18">
        <v>2</v>
      </c>
      <c r="R12" s="18">
        <v>1</v>
      </c>
      <c r="S12" s="18">
        <v>1</v>
      </c>
      <c r="T12" s="18">
        <v>1</v>
      </c>
      <c r="U12" s="18">
        <v>1</v>
      </c>
      <c r="V12" s="18"/>
      <c r="W12" s="18"/>
      <c r="X12" s="18"/>
      <c r="Y12" s="18"/>
      <c r="Z12" s="18"/>
      <c r="AA12" s="18"/>
      <c r="AB12" s="20"/>
      <c r="AC12" s="80">
        <v>0</v>
      </c>
      <c r="AD12" s="83" t="s">
        <v>115</v>
      </c>
      <c r="AE12" s="81" t="s">
        <v>110</v>
      </c>
      <c r="AF12" s="82" t="s">
        <v>113</v>
      </c>
      <c r="AG12" s="84" t="s">
        <v>116</v>
      </c>
    </row>
    <row r="13" spans="1:33" s="71" customFormat="1" ht="75" customHeight="1">
      <c r="A13" s="112"/>
      <c r="B13" s="112"/>
      <c r="C13" s="119"/>
      <c r="D13" s="14" t="s">
        <v>39</v>
      </c>
      <c r="E13" s="14" t="s">
        <v>88</v>
      </c>
      <c r="F13" s="65">
        <v>100</v>
      </c>
      <c r="G13" s="66" t="s">
        <v>33</v>
      </c>
      <c r="H13" s="66" t="s">
        <v>40</v>
      </c>
      <c r="I13" s="11">
        <v>0.027777777777777776</v>
      </c>
      <c r="J13" s="11">
        <f t="shared" si="0"/>
        <v>0</v>
      </c>
      <c r="K13" s="115"/>
      <c r="L13" s="115"/>
      <c r="M13" s="115"/>
      <c r="N13" s="115"/>
      <c r="O13" s="66" t="s">
        <v>41</v>
      </c>
      <c r="P13" s="67"/>
      <c r="Q13" s="68"/>
      <c r="R13" s="68"/>
      <c r="S13" s="69"/>
      <c r="T13" s="69"/>
      <c r="U13" s="69"/>
      <c r="V13" s="69">
        <f aca="true" t="shared" si="1" ref="V13:AA13">+$F$13/6</f>
        <v>16.666666666666668</v>
      </c>
      <c r="W13" s="69">
        <f t="shared" si="1"/>
        <v>16.666666666666668</v>
      </c>
      <c r="X13" s="69">
        <f t="shared" si="1"/>
        <v>16.666666666666668</v>
      </c>
      <c r="Y13" s="69">
        <f t="shared" si="1"/>
        <v>16.666666666666668</v>
      </c>
      <c r="Z13" s="69">
        <f t="shared" si="1"/>
        <v>16.666666666666668</v>
      </c>
      <c r="AA13" s="69">
        <f t="shared" si="1"/>
        <v>16.666666666666668</v>
      </c>
      <c r="AB13" s="70"/>
      <c r="AC13" s="80"/>
      <c r="AD13" s="77"/>
      <c r="AE13" s="81"/>
      <c r="AF13" s="77"/>
      <c r="AG13" s="77"/>
    </row>
    <row r="14" spans="1:33" s="71" customFormat="1" ht="67.5">
      <c r="A14" s="112"/>
      <c r="B14" s="112"/>
      <c r="C14" s="119"/>
      <c r="D14" s="14" t="s">
        <v>84</v>
      </c>
      <c r="E14" s="14" t="s">
        <v>42</v>
      </c>
      <c r="F14" s="65">
        <v>2</v>
      </c>
      <c r="G14" s="66" t="s">
        <v>43</v>
      </c>
      <c r="H14" s="66" t="s">
        <v>89</v>
      </c>
      <c r="I14" s="11">
        <v>0.027777777777777776</v>
      </c>
      <c r="J14" s="11">
        <f t="shared" si="0"/>
        <v>0</v>
      </c>
      <c r="K14" s="115"/>
      <c r="L14" s="115"/>
      <c r="M14" s="115"/>
      <c r="N14" s="115"/>
      <c r="O14" s="66" t="s">
        <v>41</v>
      </c>
      <c r="P14" s="67"/>
      <c r="Q14" s="67"/>
      <c r="R14" s="68"/>
      <c r="S14" s="69"/>
      <c r="T14" s="67"/>
      <c r="U14" s="67"/>
      <c r="V14" s="67"/>
      <c r="W14" s="72">
        <v>2</v>
      </c>
      <c r="X14" s="67"/>
      <c r="Y14" s="68"/>
      <c r="Z14" s="67"/>
      <c r="AA14" s="68"/>
      <c r="AB14" s="70"/>
      <c r="AC14" s="80"/>
      <c r="AD14" s="77"/>
      <c r="AE14" s="81"/>
      <c r="AF14" s="77"/>
      <c r="AG14" s="77"/>
    </row>
    <row r="15" spans="1:33" ht="54.75" customHeight="1">
      <c r="A15" s="112"/>
      <c r="B15" s="112"/>
      <c r="C15" s="119"/>
      <c r="D15" s="117" t="s">
        <v>44</v>
      </c>
      <c r="E15" s="9" t="s">
        <v>45</v>
      </c>
      <c r="F15" s="23">
        <v>2</v>
      </c>
      <c r="G15" s="17" t="s">
        <v>43</v>
      </c>
      <c r="H15" s="17" t="s">
        <v>46</v>
      </c>
      <c r="I15" s="11">
        <v>0.027777777777777776</v>
      </c>
      <c r="J15" s="11">
        <f t="shared" si="0"/>
        <v>0.013888888888888888</v>
      </c>
      <c r="K15" s="115"/>
      <c r="L15" s="115"/>
      <c r="M15" s="115"/>
      <c r="N15" s="115"/>
      <c r="O15" s="117" t="s">
        <v>47</v>
      </c>
      <c r="P15" s="18"/>
      <c r="Q15" s="18"/>
      <c r="R15" s="73">
        <v>1</v>
      </c>
      <c r="S15" s="22"/>
      <c r="T15" s="18"/>
      <c r="U15" s="18"/>
      <c r="V15" s="18"/>
      <c r="W15" s="73">
        <v>1</v>
      </c>
      <c r="X15" s="18"/>
      <c r="Y15" s="15"/>
      <c r="Z15" s="18"/>
      <c r="AA15" s="15"/>
      <c r="AB15" s="20"/>
      <c r="AC15" s="80"/>
      <c r="AD15" s="31"/>
      <c r="AE15" s="81"/>
      <c r="AF15" s="31"/>
      <c r="AG15" s="31"/>
    </row>
    <row r="16" spans="1:33" ht="78" customHeight="1">
      <c r="A16" s="112"/>
      <c r="B16" s="112"/>
      <c r="C16" s="119"/>
      <c r="D16" s="119"/>
      <c r="E16" s="9" t="s">
        <v>91</v>
      </c>
      <c r="F16" s="16">
        <v>1</v>
      </c>
      <c r="G16" s="17" t="s">
        <v>33</v>
      </c>
      <c r="H16" s="17" t="s">
        <v>48</v>
      </c>
      <c r="I16" s="11">
        <v>0.027777777777777776</v>
      </c>
      <c r="J16" s="11">
        <f t="shared" si="0"/>
        <v>0</v>
      </c>
      <c r="K16" s="115"/>
      <c r="L16" s="115"/>
      <c r="M16" s="115"/>
      <c r="N16" s="115"/>
      <c r="O16" s="118"/>
      <c r="P16" s="18"/>
      <c r="Q16" s="18"/>
      <c r="R16" s="15"/>
      <c r="S16" s="18"/>
      <c r="T16" s="19"/>
      <c r="U16" s="19"/>
      <c r="V16" s="19"/>
      <c r="W16" s="19"/>
      <c r="X16" s="19"/>
      <c r="Y16" s="19">
        <v>0.33</v>
      </c>
      <c r="Z16" s="19">
        <v>0.33</v>
      </c>
      <c r="AA16" s="19">
        <v>0.33</v>
      </c>
      <c r="AB16" s="20"/>
      <c r="AC16" s="80"/>
      <c r="AD16" s="31"/>
      <c r="AE16" s="81"/>
      <c r="AF16" s="31"/>
      <c r="AG16" s="31"/>
    </row>
    <row r="17" spans="1:33" ht="112.5">
      <c r="A17" s="112"/>
      <c r="B17" s="112"/>
      <c r="C17" s="119"/>
      <c r="D17" s="118"/>
      <c r="E17" s="9" t="s">
        <v>90</v>
      </c>
      <c r="F17" s="16">
        <v>1</v>
      </c>
      <c r="G17" s="17" t="s">
        <v>33</v>
      </c>
      <c r="H17" s="17" t="s">
        <v>49</v>
      </c>
      <c r="I17" s="11">
        <v>0.027777777777777776</v>
      </c>
      <c r="J17" s="11">
        <f t="shared" si="0"/>
        <v>0</v>
      </c>
      <c r="K17" s="115"/>
      <c r="L17" s="115"/>
      <c r="M17" s="115"/>
      <c r="N17" s="115"/>
      <c r="O17" s="17" t="s">
        <v>50</v>
      </c>
      <c r="P17" s="18"/>
      <c r="Q17" s="18"/>
      <c r="R17" s="15"/>
      <c r="S17" s="18"/>
      <c r="T17" s="19"/>
      <c r="U17" s="19"/>
      <c r="V17" s="19">
        <f aca="true" t="shared" si="2" ref="V17:AA17">+$F$17/6</f>
        <v>0.16666666666666666</v>
      </c>
      <c r="W17" s="19">
        <f t="shared" si="2"/>
        <v>0.16666666666666666</v>
      </c>
      <c r="X17" s="19">
        <f t="shared" si="2"/>
        <v>0.16666666666666666</v>
      </c>
      <c r="Y17" s="19">
        <f t="shared" si="2"/>
        <v>0.16666666666666666</v>
      </c>
      <c r="Z17" s="19">
        <f t="shared" si="2"/>
        <v>0.16666666666666666</v>
      </c>
      <c r="AA17" s="19">
        <f t="shared" si="2"/>
        <v>0.16666666666666666</v>
      </c>
      <c r="AB17" s="20"/>
      <c r="AC17" s="80"/>
      <c r="AD17" s="31"/>
      <c r="AE17" s="81"/>
      <c r="AF17" s="31"/>
      <c r="AG17" s="31"/>
    </row>
    <row r="18" spans="1:33" ht="45">
      <c r="A18" s="112"/>
      <c r="B18" s="112"/>
      <c r="C18" s="119"/>
      <c r="D18" s="9" t="s">
        <v>92</v>
      </c>
      <c r="E18" s="9" t="s">
        <v>93</v>
      </c>
      <c r="F18" s="16">
        <v>1</v>
      </c>
      <c r="G18" s="17" t="s">
        <v>33</v>
      </c>
      <c r="H18" s="17" t="s">
        <v>51</v>
      </c>
      <c r="I18" s="11">
        <v>0.08</v>
      </c>
      <c r="J18" s="11">
        <f t="shared" si="0"/>
        <v>0.02</v>
      </c>
      <c r="K18" s="115"/>
      <c r="L18" s="115"/>
      <c r="M18" s="115"/>
      <c r="N18" s="115"/>
      <c r="O18" s="17" t="s">
        <v>52</v>
      </c>
      <c r="P18" s="12">
        <f>+$F$18/12</f>
        <v>0.08333333333333333</v>
      </c>
      <c r="Q18" s="12">
        <f aca="true" t="shared" si="3" ref="Q18:AA18">+$F$18/12</f>
        <v>0.08333333333333333</v>
      </c>
      <c r="R18" s="12">
        <f t="shared" si="3"/>
        <v>0.08333333333333333</v>
      </c>
      <c r="S18" s="12">
        <f t="shared" si="3"/>
        <v>0.08333333333333333</v>
      </c>
      <c r="T18" s="12">
        <f t="shared" si="3"/>
        <v>0.08333333333333333</v>
      </c>
      <c r="U18" s="12">
        <f t="shared" si="3"/>
        <v>0.08333333333333333</v>
      </c>
      <c r="V18" s="12">
        <f t="shared" si="3"/>
        <v>0.08333333333333333</v>
      </c>
      <c r="W18" s="12">
        <f t="shared" si="3"/>
        <v>0.08333333333333333</v>
      </c>
      <c r="X18" s="12">
        <f t="shared" si="3"/>
        <v>0.08333333333333333</v>
      </c>
      <c r="Y18" s="12">
        <f t="shared" si="3"/>
        <v>0.08333333333333333</v>
      </c>
      <c r="Z18" s="12">
        <f t="shared" si="3"/>
        <v>0.08333333333333333</v>
      </c>
      <c r="AA18" s="12">
        <f t="shared" si="3"/>
        <v>0.08333333333333333</v>
      </c>
      <c r="AB18" s="24"/>
      <c r="AC18" s="80"/>
      <c r="AD18" s="31"/>
      <c r="AE18" s="81"/>
      <c r="AF18" s="31"/>
      <c r="AG18" s="31"/>
    </row>
    <row r="19" spans="1:33" ht="56.25" customHeight="1">
      <c r="A19" s="112"/>
      <c r="B19" s="112"/>
      <c r="C19" s="119"/>
      <c r="D19" s="117" t="s">
        <v>53</v>
      </c>
      <c r="E19" s="9" t="s">
        <v>54</v>
      </c>
      <c r="F19" s="25">
        <v>1</v>
      </c>
      <c r="G19" s="17" t="s">
        <v>33</v>
      </c>
      <c r="H19" s="17" t="s">
        <v>55</v>
      </c>
      <c r="I19" s="11">
        <v>0.027777777777777776</v>
      </c>
      <c r="J19" s="11">
        <f t="shared" si="0"/>
        <v>0.006944444444444444</v>
      </c>
      <c r="K19" s="116"/>
      <c r="L19" s="116"/>
      <c r="M19" s="116"/>
      <c r="N19" s="116"/>
      <c r="O19" s="117" t="s">
        <v>56</v>
      </c>
      <c r="P19" s="12">
        <f>+$F$19/12</f>
        <v>0.08333333333333333</v>
      </c>
      <c r="Q19" s="12">
        <f aca="true" t="shared" si="4" ref="Q19:AA19">+$F$19/12</f>
        <v>0.08333333333333333</v>
      </c>
      <c r="R19" s="12">
        <f t="shared" si="4"/>
        <v>0.08333333333333333</v>
      </c>
      <c r="S19" s="12">
        <f t="shared" si="4"/>
        <v>0.08333333333333333</v>
      </c>
      <c r="T19" s="12">
        <f t="shared" si="4"/>
        <v>0.08333333333333333</v>
      </c>
      <c r="U19" s="12">
        <f t="shared" si="4"/>
        <v>0.08333333333333333</v>
      </c>
      <c r="V19" s="12">
        <f t="shared" si="4"/>
        <v>0.08333333333333333</v>
      </c>
      <c r="W19" s="12">
        <f t="shared" si="4"/>
        <v>0.08333333333333333</v>
      </c>
      <c r="X19" s="12">
        <f t="shared" si="4"/>
        <v>0.08333333333333333</v>
      </c>
      <c r="Y19" s="12">
        <f t="shared" si="4"/>
        <v>0.08333333333333333</v>
      </c>
      <c r="Z19" s="12">
        <f t="shared" si="4"/>
        <v>0.08333333333333333</v>
      </c>
      <c r="AA19" s="12">
        <f t="shared" si="4"/>
        <v>0.08333333333333333</v>
      </c>
      <c r="AB19" s="24"/>
      <c r="AC19" s="80"/>
      <c r="AD19" s="31"/>
      <c r="AE19" s="81"/>
      <c r="AF19" s="31"/>
      <c r="AG19" s="31"/>
    </row>
    <row r="20" spans="1:33" ht="67.5">
      <c r="A20" s="112"/>
      <c r="B20" s="112"/>
      <c r="C20" s="119"/>
      <c r="D20" s="119"/>
      <c r="E20" s="9" t="s">
        <v>97</v>
      </c>
      <c r="F20" s="25">
        <v>1</v>
      </c>
      <c r="G20" s="17" t="s">
        <v>33</v>
      </c>
      <c r="H20" s="17" t="s">
        <v>57</v>
      </c>
      <c r="I20" s="11">
        <v>0.027777777777777776</v>
      </c>
      <c r="J20" s="11">
        <f t="shared" si="0"/>
        <v>0</v>
      </c>
      <c r="K20" s="57"/>
      <c r="L20" s="57">
        <f>92170/1000</f>
        <v>92.17</v>
      </c>
      <c r="M20" s="57"/>
      <c r="N20" s="46">
        <v>0</v>
      </c>
      <c r="O20" s="119"/>
      <c r="P20" s="22"/>
      <c r="Q20" s="12"/>
      <c r="R20" s="12"/>
      <c r="S20" s="12"/>
      <c r="T20" s="12"/>
      <c r="U20" s="12"/>
      <c r="V20" s="12"/>
      <c r="W20" s="12">
        <f>+$F$20/5</f>
        <v>0.2</v>
      </c>
      <c r="X20" s="12">
        <f>+$F$20/5</f>
        <v>0.2</v>
      </c>
      <c r="Y20" s="12">
        <f>+$F$20/5</f>
        <v>0.2</v>
      </c>
      <c r="Z20" s="12">
        <f>+$F$20/5</f>
        <v>0.2</v>
      </c>
      <c r="AA20" s="12">
        <f>+$F$20/5</f>
        <v>0.2</v>
      </c>
      <c r="AB20" s="24"/>
      <c r="AC20" s="80"/>
      <c r="AD20" s="31"/>
      <c r="AE20" s="81"/>
      <c r="AF20" s="31"/>
      <c r="AG20" s="31"/>
    </row>
    <row r="21" spans="1:33" ht="117.75" customHeight="1">
      <c r="A21" s="112"/>
      <c r="B21" s="112"/>
      <c r="C21" s="119"/>
      <c r="D21" s="118"/>
      <c r="E21" s="9" t="s">
        <v>58</v>
      </c>
      <c r="F21" s="25">
        <v>1</v>
      </c>
      <c r="G21" s="17" t="s">
        <v>33</v>
      </c>
      <c r="H21" s="17" t="s">
        <v>59</v>
      </c>
      <c r="I21" s="11">
        <v>0.027777777777777776</v>
      </c>
      <c r="J21" s="11">
        <f t="shared" si="0"/>
        <v>0.00505050505050505</v>
      </c>
      <c r="K21" s="57"/>
      <c r="L21" s="57"/>
      <c r="M21" s="57"/>
      <c r="N21" s="46"/>
      <c r="O21" s="118"/>
      <c r="P21" s="22"/>
      <c r="Q21" s="12">
        <f>+$F$19/11</f>
        <v>0.09090909090909091</v>
      </c>
      <c r="R21" s="12">
        <f aca="true" t="shared" si="5" ref="R21:AA21">+$F$19/11</f>
        <v>0.09090909090909091</v>
      </c>
      <c r="S21" s="12">
        <f t="shared" si="5"/>
        <v>0.09090909090909091</v>
      </c>
      <c r="T21" s="12">
        <f t="shared" si="5"/>
        <v>0.09090909090909091</v>
      </c>
      <c r="U21" s="12">
        <f t="shared" si="5"/>
        <v>0.09090909090909091</v>
      </c>
      <c r="V21" s="12">
        <f t="shared" si="5"/>
        <v>0.09090909090909091</v>
      </c>
      <c r="W21" s="12">
        <f t="shared" si="5"/>
        <v>0.09090909090909091</v>
      </c>
      <c r="X21" s="12">
        <f t="shared" si="5"/>
        <v>0.09090909090909091</v>
      </c>
      <c r="Y21" s="12">
        <f t="shared" si="5"/>
        <v>0.09090909090909091</v>
      </c>
      <c r="Z21" s="12">
        <f t="shared" si="5"/>
        <v>0.09090909090909091</v>
      </c>
      <c r="AA21" s="12">
        <f t="shared" si="5"/>
        <v>0.09090909090909091</v>
      </c>
      <c r="AB21" s="24"/>
      <c r="AC21" s="80"/>
      <c r="AD21" s="31"/>
      <c r="AE21" s="81"/>
      <c r="AF21" s="31"/>
      <c r="AG21" s="31"/>
    </row>
    <row r="22" spans="1:33" ht="74.25" customHeight="1">
      <c r="A22" s="112"/>
      <c r="B22" s="112"/>
      <c r="C22" s="119"/>
      <c r="D22" s="63" t="s">
        <v>94</v>
      </c>
      <c r="E22" s="9" t="s">
        <v>95</v>
      </c>
      <c r="F22" s="21">
        <v>2</v>
      </c>
      <c r="G22" s="17" t="s">
        <v>43</v>
      </c>
      <c r="H22" s="26" t="s">
        <v>101</v>
      </c>
      <c r="I22" s="11">
        <v>0.027777777777777776</v>
      </c>
      <c r="J22" s="11">
        <f t="shared" si="0"/>
        <v>0.013888888888888888</v>
      </c>
      <c r="K22" s="62">
        <v>2700</v>
      </c>
      <c r="L22" s="74">
        <v>2490</v>
      </c>
      <c r="M22" s="62">
        <f>+SUM(K22:L22)</f>
        <v>5190</v>
      </c>
      <c r="N22" s="47">
        <v>0</v>
      </c>
      <c r="O22" s="60" t="s">
        <v>60</v>
      </c>
      <c r="P22" s="18"/>
      <c r="Q22" s="18">
        <f>+$F$22/4</f>
        <v>0.5</v>
      </c>
      <c r="R22" s="18">
        <f>+$F$22/4</f>
        <v>0.5</v>
      </c>
      <c r="S22" s="18">
        <f>+$F$22/4</f>
        <v>0.5</v>
      </c>
      <c r="T22" s="18"/>
      <c r="U22" s="18"/>
      <c r="V22" s="18"/>
      <c r="W22" s="18"/>
      <c r="X22" s="15"/>
      <c r="Y22" s="15"/>
      <c r="Z22" s="27"/>
      <c r="AA22" s="18">
        <f>+$F$22/4</f>
        <v>0.5</v>
      </c>
      <c r="AB22" s="20"/>
      <c r="AC22" s="80"/>
      <c r="AD22" s="31"/>
      <c r="AE22" s="81"/>
      <c r="AF22" s="31"/>
      <c r="AG22" s="31"/>
    </row>
    <row r="23" spans="1:33" ht="60.75" customHeight="1">
      <c r="A23" s="112"/>
      <c r="B23" s="112"/>
      <c r="C23" s="119"/>
      <c r="D23" s="63" t="s">
        <v>61</v>
      </c>
      <c r="E23" s="9" t="s">
        <v>98</v>
      </c>
      <c r="F23" s="28">
        <v>5</v>
      </c>
      <c r="G23" s="17" t="s">
        <v>43</v>
      </c>
      <c r="H23" s="26" t="s">
        <v>62</v>
      </c>
      <c r="I23" s="11">
        <v>0.03</v>
      </c>
      <c r="J23" s="11">
        <f t="shared" si="0"/>
        <v>0</v>
      </c>
      <c r="K23" s="46">
        <f>1200+141</f>
        <v>1341</v>
      </c>
      <c r="L23" s="46"/>
      <c r="M23" s="46">
        <f>+SUM(K23:L23)</f>
        <v>1341</v>
      </c>
      <c r="N23" s="46">
        <v>0</v>
      </c>
      <c r="O23" s="60" t="s">
        <v>63</v>
      </c>
      <c r="P23" s="18"/>
      <c r="Q23" s="56"/>
      <c r="R23" s="56"/>
      <c r="S23" s="56"/>
      <c r="T23" s="56"/>
      <c r="U23" s="15"/>
      <c r="V23" s="27"/>
      <c r="W23" s="27">
        <v>1</v>
      </c>
      <c r="X23" s="27">
        <v>1</v>
      </c>
      <c r="Y23" s="27">
        <v>1</v>
      </c>
      <c r="Z23" s="27">
        <v>1</v>
      </c>
      <c r="AA23" s="56">
        <v>1</v>
      </c>
      <c r="AB23" s="20"/>
      <c r="AC23" s="80"/>
      <c r="AD23" s="31"/>
      <c r="AE23" s="81"/>
      <c r="AF23" s="31"/>
      <c r="AG23" s="31"/>
    </row>
    <row r="24" spans="1:33" ht="33.75">
      <c r="A24" s="112"/>
      <c r="B24" s="112"/>
      <c r="C24" s="119"/>
      <c r="D24" s="29" t="s">
        <v>96</v>
      </c>
      <c r="E24" s="9" t="s">
        <v>65</v>
      </c>
      <c r="F24" s="28">
        <v>1</v>
      </c>
      <c r="G24" s="17" t="s">
        <v>64</v>
      </c>
      <c r="H24" s="26" t="s">
        <v>66</v>
      </c>
      <c r="I24" s="11">
        <v>0.2</v>
      </c>
      <c r="J24" s="11">
        <f t="shared" si="0"/>
        <v>0.08000000000000002</v>
      </c>
      <c r="K24" s="46"/>
      <c r="L24" s="46"/>
      <c r="M24" s="46"/>
      <c r="N24" s="48"/>
      <c r="O24" s="30" t="s">
        <v>67</v>
      </c>
      <c r="P24" s="18"/>
      <c r="Q24" s="15">
        <f>+$F$24/5</f>
        <v>0.2</v>
      </c>
      <c r="R24" s="15">
        <f>+$F$24/5</f>
        <v>0.2</v>
      </c>
      <c r="S24" s="15">
        <f>+$F$24/5</f>
        <v>0.2</v>
      </c>
      <c r="T24" s="15">
        <f>+$F$24/5</f>
        <v>0.2</v>
      </c>
      <c r="U24" s="15">
        <f>+$F$24/5</f>
        <v>0.2</v>
      </c>
      <c r="V24" s="15"/>
      <c r="W24" s="15"/>
      <c r="X24" s="15"/>
      <c r="Y24" s="15"/>
      <c r="Z24" s="15"/>
      <c r="AA24" s="15"/>
      <c r="AB24" s="20"/>
      <c r="AC24" s="80"/>
      <c r="AD24" s="31"/>
      <c r="AE24" s="81"/>
      <c r="AF24" s="31"/>
      <c r="AG24" s="31"/>
    </row>
    <row r="25" spans="1:33" ht="54" customHeight="1">
      <c r="A25" s="112"/>
      <c r="B25" s="112"/>
      <c r="C25" s="119"/>
      <c r="D25" s="117" t="s">
        <v>68</v>
      </c>
      <c r="E25" s="9" t="s">
        <v>100</v>
      </c>
      <c r="F25" s="25">
        <v>1</v>
      </c>
      <c r="G25" s="17" t="s">
        <v>33</v>
      </c>
      <c r="H25" s="26" t="s">
        <v>69</v>
      </c>
      <c r="I25" s="11">
        <v>0.027777777777777776</v>
      </c>
      <c r="J25" s="11">
        <f t="shared" si="0"/>
        <v>0.027777777777777776</v>
      </c>
      <c r="K25" s="46"/>
      <c r="L25" s="46"/>
      <c r="M25" s="46"/>
      <c r="N25" s="39"/>
      <c r="O25" s="17" t="s">
        <v>67</v>
      </c>
      <c r="P25" s="18"/>
      <c r="Q25" s="19">
        <v>1</v>
      </c>
      <c r="R25" s="19"/>
      <c r="S25" s="19"/>
      <c r="T25" s="19"/>
      <c r="U25" s="19"/>
      <c r="V25" s="15"/>
      <c r="W25" s="15"/>
      <c r="X25" s="15"/>
      <c r="Y25" s="15"/>
      <c r="Z25" s="15"/>
      <c r="AA25" s="15"/>
      <c r="AB25" s="20"/>
      <c r="AC25" s="80"/>
      <c r="AD25" s="31"/>
      <c r="AE25" s="81"/>
      <c r="AF25" s="31"/>
      <c r="AG25" s="31"/>
    </row>
    <row r="26" spans="1:33" ht="56.25">
      <c r="A26" s="112"/>
      <c r="B26" s="112"/>
      <c r="C26" s="118"/>
      <c r="D26" s="118"/>
      <c r="E26" s="9" t="s">
        <v>70</v>
      </c>
      <c r="F26" s="28">
        <v>2</v>
      </c>
      <c r="G26" s="17" t="s">
        <v>64</v>
      </c>
      <c r="H26" s="26" t="s">
        <v>71</v>
      </c>
      <c r="I26" s="11">
        <v>0.027777777777777776</v>
      </c>
      <c r="J26" s="11">
        <f t="shared" si="0"/>
        <v>0</v>
      </c>
      <c r="K26" s="58"/>
      <c r="L26" s="58"/>
      <c r="M26" s="58"/>
      <c r="N26" s="58"/>
      <c r="O26" s="17" t="s">
        <v>67</v>
      </c>
      <c r="P26" s="31"/>
      <c r="Q26" s="31"/>
      <c r="R26" s="31"/>
      <c r="S26" s="32"/>
      <c r="T26" s="32"/>
      <c r="U26" s="31"/>
      <c r="V26" s="33">
        <v>2</v>
      </c>
      <c r="W26" s="31"/>
      <c r="X26" s="31"/>
      <c r="Y26" s="31"/>
      <c r="Z26" s="31"/>
      <c r="AA26" s="31"/>
      <c r="AB26" s="31"/>
      <c r="AC26" s="80"/>
      <c r="AD26" s="31"/>
      <c r="AE26" s="81"/>
      <c r="AF26" s="31"/>
      <c r="AG26" s="31"/>
    </row>
    <row r="27" spans="1:28" ht="11.25">
      <c r="A27" s="63"/>
      <c r="B27" s="63"/>
      <c r="C27" s="61"/>
      <c r="D27" s="61"/>
      <c r="E27" s="64"/>
      <c r="F27" s="28"/>
      <c r="G27" s="63"/>
      <c r="H27" s="26"/>
      <c r="I27" s="11"/>
      <c r="J27" s="11"/>
      <c r="K27" s="58">
        <f>+SUM(K10:K26)</f>
        <v>4554</v>
      </c>
      <c r="L27" s="58">
        <f>+SUM(L10:L26)</f>
        <v>2582.17</v>
      </c>
      <c r="M27" s="58">
        <f>+SUM(M10:M26)</f>
        <v>7044</v>
      </c>
      <c r="N27" s="76">
        <f>+SUM(N10:N26)</f>
        <v>128.25</v>
      </c>
      <c r="O27" s="50"/>
      <c r="P27" s="49"/>
      <c r="Q27" s="49"/>
      <c r="R27" s="49"/>
      <c r="S27" s="51"/>
      <c r="T27" s="51"/>
      <c r="U27" s="75"/>
      <c r="V27" s="52"/>
      <c r="W27" s="49"/>
      <c r="X27" s="49"/>
      <c r="Y27" s="49"/>
      <c r="Z27" s="49"/>
      <c r="AA27" s="49"/>
      <c r="AB27" s="53"/>
    </row>
    <row r="28" spans="1:28" ht="11.25">
      <c r="A28" s="37"/>
      <c r="B28" s="37"/>
      <c r="C28" s="37"/>
      <c r="D28" s="36"/>
      <c r="E28" s="38"/>
      <c r="F28" s="28"/>
      <c r="G28" s="37"/>
      <c r="H28" s="54" t="s">
        <v>82</v>
      </c>
      <c r="I28" s="54">
        <f>+SUM(I10:I26)</f>
        <v>1.0011111111111113</v>
      </c>
      <c r="J28" s="54">
        <f>+SUM(J10:J26)</f>
        <v>0.4600227272727273</v>
      </c>
      <c r="K28" s="31"/>
      <c r="L28" s="55" t="s">
        <v>83</v>
      </c>
      <c r="M28" s="55"/>
      <c r="N28" s="59">
        <f>+N27/M27</f>
        <v>0.018206984667802385</v>
      </c>
      <c r="O28" s="50"/>
      <c r="P28" s="49"/>
      <c r="Q28" s="49"/>
      <c r="R28" s="49"/>
      <c r="S28" s="51"/>
      <c r="T28" s="51"/>
      <c r="V28" s="52"/>
      <c r="W28" s="49"/>
      <c r="X28" s="49"/>
      <c r="Y28" s="49"/>
      <c r="Z28" s="49"/>
      <c r="AA28" s="49"/>
      <c r="AB28" s="53"/>
    </row>
    <row r="29" spans="1:38" ht="15" customHeight="1">
      <c r="A29" s="121" t="s">
        <v>72</v>
      </c>
      <c r="B29" s="121"/>
      <c r="C29" s="121"/>
      <c r="D29" s="121"/>
      <c r="E29" s="121"/>
      <c r="F29" s="121"/>
      <c r="G29" s="121"/>
      <c r="H29" s="121"/>
      <c r="I29" s="121"/>
      <c r="J29" s="121"/>
      <c r="K29" s="121"/>
      <c r="L29" s="122" t="s">
        <v>73</v>
      </c>
      <c r="M29" s="123"/>
      <c r="N29" s="123"/>
      <c r="O29" s="123"/>
      <c r="P29" s="123"/>
      <c r="Q29" s="123"/>
      <c r="R29" s="123"/>
      <c r="S29" s="123"/>
      <c r="T29" s="123"/>
      <c r="U29" s="123"/>
      <c r="V29" s="123"/>
      <c r="W29" s="123"/>
      <c r="X29" s="123"/>
      <c r="Y29" s="123"/>
      <c r="Z29" s="123"/>
      <c r="AA29" s="123"/>
      <c r="AB29" s="124"/>
      <c r="AC29" s="34"/>
      <c r="AD29" s="34"/>
      <c r="AE29" s="34"/>
      <c r="AF29" s="34"/>
      <c r="AG29" s="34"/>
      <c r="AH29" s="34"/>
      <c r="AI29" s="34"/>
      <c r="AJ29" s="34"/>
      <c r="AK29" s="34"/>
      <c r="AL29" s="35"/>
    </row>
    <row r="30" spans="1:38" ht="15" customHeight="1">
      <c r="A30" s="121" t="s">
        <v>74</v>
      </c>
      <c r="B30" s="121"/>
      <c r="C30" s="121"/>
      <c r="D30" s="121"/>
      <c r="E30" s="121"/>
      <c r="F30" s="121"/>
      <c r="G30" s="121"/>
      <c r="H30" s="121"/>
      <c r="I30" s="121"/>
      <c r="J30" s="121"/>
      <c r="K30" s="121"/>
      <c r="L30" s="122" t="s">
        <v>75</v>
      </c>
      <c r="M30" s="123"/>
      <c r="N30" s="123"/>
      <c r="O30" s="123"/>
      <c r="P30" s="123"/>
      <c r="Q30" s="123"/>
      <c r="R30" s="123"/>
      <c r="S30" s="123"/>
      <c r="T30" s="123"/>
      <c r="U30" s="123"/>
      <c r="V30" s="123"/>
      <c r="W30" s="123"/>
      <c r="X30" s="123"/>
      <c r="Y30" s="123"/>
      <c r="Z30" s="123"/>
      <c r="AA30" s="123"/>
      <c r="AB30" s="124"/>
      <c r="AC30" s="34"/>
      <c r="AD30" s="34"/>
      <c r="AE30" s="34"/>
      <c r="AF30" s="34"/>
      <c r="AG30" s="34"/>
      <c r="AH30" s="34"/>
      <c r="AI30" s="34"/>
      <c r="AJ30" s="34"/>
      <c r="AK30" s="34"/>
      <c r="AL30" s="35"/>
    </row>
    <row r="31" spans="1:38" ht="30" customHeight="1">
      <c r="A31" s="121" t="s">
        <v>76</v>
      </c>
      <c r="B31" s="121"/>
      <c r="C31" s="121"/>
      <c r="D31" s="121"/>
      <c r="E31" s="121"/>
      <c r="F31" s="121"/>
      <c r="G31" s="121"/>
      <c r="H31" s="121"/>
      <c r="I31" s="121"/>
      <c r="J31" s="121"/>
      <c r="K31" s="121"/>
      <c r="L31" s="122" t="s">
        <v>77</v>
      </c>
      <c r="M31" s="123"/>
      <c r="N31" s="123"/>
      <c r="O31" s="123"/>
      <c r="P31" s="123"/>
      <c r="Q31" s="123"/>
      <c r="R31" s="123"/>
      <c r="S31" s="123"/>
      <c r="T31" s="123"/>
      <c r="U31" s="123"/>
      <c r="V31" s="123"/>
      <c r="W31" s="123"/>
      <c r="X31" s="123"/>
      <c r="Y31" s="123"/>
      <c r="Z31" s="123"/>
      <c r="AA31" s="123"/>
      <c r="AB31" s="124"/>
      <c r="AC31" s="34"/>
      <c r="AD31" s="34"/>
      <c r="AE31" s="34"/>
      <c r="AF31" s="34"/>
      <c r="AG31" s="34"/>
      <c r="AH31" s="34"/>
      <c r="AI31" s="34"/>
      <c r="AJ31" s="34"/>
      <c r="AK31" s="34"/>
      <c r="AL31" s="35"/>
    </row>
    <row r="32" spans="1:38" ht="15" customHeight="1">
      <c r="A32" s="121" t="s">
        <v>78</v>
      </c>
      <c r="B32" s="121"/>
      <c r="C32" s="121"/>
      <c r="D32" s="121"/>
      <c r="E32" s="121"/>
      <c r="F32" s="121"/>
      <c r="G32" s="121"/>
      <c r="H32" s="121"/>
      <c r="I32" s="121"/>
      <c r="J32" s="121"/>
      <c r="K32" s="121"/>
      <c r="L32" s="122" t="s">
        <v>79</v>
      </c>
      <c r="M32" s="123"/>
      <c r="N32" s="123"/>
      <c r="O32" s="123"/>
      <c r="P32" s="123"/>
      <c r="Q32" s="123"/>
      <c r="R32" s="123"/>
      <c r="S32" s="123"/>
      <c r="T32" s="123"/>
      <c r="U32" s="123"/>
      <c r="V32" s="123"/>
      <c r="W32" s="123"/>
      <c r="X32" s="123"/>
      <c r="Y32" s="123"/>
      <c r="Z32" s="123"/>
      <c r="AA32" s="123"/>
      <c r="AB32" s="124"/>
      <c r="AC32" s="34"/>
      <c r="AD32" s="34"/>
      <c r="AE32" s="34"/>
      <c r="AF32" s="34"/>
      <c r="AG32" s="34"/>
      <c r="AH32" s="34"/>
      <c r="AI32" s="34"/>
      <c r="AJ32" s="34"/>
      <c r="AK32" s="34"/>
      <c r="AL32" s="35"/>
    </row>
  </sheetData>
  <sheetProtection/>
  <mergeCells count="66">
    <mergeCell ref="AG8:AG9"/>
    <mergeCell ref="AC4:AG4"/>
    <mergeCell ref="AC8:AC9"/>
    <mergeCell ref="AD8:AD9"/>
    <mergeCell ref="AE8:AE9"/>
    <mergeCell ref="AC5:AG5"/>
    <mergeCell ref="AC6:AG6"/>
    <mergeCell ref="AC7:AG7"/>
    <mergeCell ref="AF8:AF9"/>
    <mergeCell ref="A31:E31"/>
    <mergeCell ref="F31:K31"/>
    <mergeCell ref="L31:AB31"/>
    <mergeCell ref="A32:E32"/>
    <mergeCell ref="F32:K32"/>
    <mergeCell ref="L32:AB32"/>
    <mergeCell ref="A29:E29"/>
    <mergeCell ref="F29:K29"/>
    <mergeCell ref="L29:AB29"/>
    <mergeCell ref="A30:E30"/>
    <mergeCell ref="F30:K30"/>
    <mergeCell ref="L30:AB30"/>
    <mergeCell ref="K10:K19"/>
    <mergeCell ref="O10:O11"/>
    <mergeCell ref="AB10:AB11"/>
    <mergeCell ref="D15:D17"/>
    <mergeCell ref="O15:O16"/>
    <mergeCell ref="D19:D21"/>
    <mergeCell ref="O19:O21"/>
    <mergeCell ref="L10:L19"/>
    <mergeCell ref="M10:M19"/>
    <mergeCell ref="AB8:AB9"/>
    <mergeCell ref="A10:A26"/>
    <mergeCell ref="B10:B26"/>
    <mergeCell ref="D10:D11"/>
    <mergeCell ref="G10:G11"/>
    <mergeCell ref="H10:H11"/>
    <mergeCell ref="N10:N19"/>
    <mergeCell ref="D25:D26"/>
    <mergeCell ref="C10:C11"/>
    <mergeCell ref="C12:C26"/>
    <mergeCell ref="L8:L9"/>
    <mergeCell ref="O8:O9"/>
    <mergeCell ref="J8:J9"/>
    <mergeCell ref="N8:N9"/>
    <mergeCell ref="M8:M9"/>
    <mergeCell ref="P8:AA8"/>
    <mergeCell ref="A7:A9"/>
    <mergeCell ref="E7:F7"/>
    <mergeCell ref="P7:Q7"/>
    <mergeCell ref="R7:V7"/>
    <mergeCell ref="B8:B9"/>
    <mergeCell ref="F8:F9"/>
    <mergeCell ref="G8:G9"/>
    <mergeCell ref="H8:H9"/>
    <mergeCell ref="I8:I9"/>
    <mergeCell ref="K8:K9"/>
    <mergeCell ref="A1:D4"/>
    <mergeCell ref="E1:Z2"/>
    <mergeCell ref="C8:C9"/>
    <mergeCell ref="D8:D9"/>
    <mergeCell ref="E8:E9"/>
    <mergeCell ref="AA1:AB1"/>
    <mergeCell ref="AA2:AB2"/>
    <mergeCell ref="E3:Z4"/>
    <mergeCell ref="AA3:AB3"/>
    <mergeCell ref="AA4:AB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movilidad4</dc:creator>
  <cp:keywords/>
  <dc:description/>
  <cp:lastModifiedBy>user</cp:lastModifiedBy>
  <dcterms:created xsi:type="dcterms:W3CDTF">2018-01-29T15:16:39Z</dcterms:created>
  <dcterms:modified xsi:type="dcterms:W3CDTF">2018-09-07T14:37:56Z</dcterms:modified>
  <cp:category/>
  <cp:version/>
  <cp:contentType/>
  <cp:contentStatus/>
</cp:coreProperties>
</file>