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355" activeTab="0"/>
  </bookViews>
  <sheets>
    <sheet name="Hoja1" sheetId="1" r:id="rId1"/>
  </sheets>
  <definedNames/>
  <calcPr fullCalcOnLoad="1"/>
</workbook>
</file>

<file path=xl/sharedStrings.xml><?xml version="1.0" encoding="utf-8"?>
<sst xmlns="http://schemas.openxmlformats.org/spreadsheetml/2006/main" count="97" uniqueCount="84">
  <si>
    <t>PROCESO DE PLANEACIÓN.</t>
  </si>
  <si>
    <t>1 de 1</t>
  </si>
  <si>
    <t>N°</t>
  </si>
  <si>
    <t>Vigencia:</t>
  </si>
  <si>
    <t xml:space="preserve">Objetivo </t>
  </si>
  <si>
    <t>Estrategia</t>
  </si>
  <si>
    <t>Productos</t>
  </si>
  <si>
    <t>Acciones 2018</t>
  </si>
  <si>
    <t>Meta 2018</t>
  </si>
  <si>
    <t>Unidad de Medida</t>
  </si>
  <si>
    <t>Indicador de cumplimiento</t>
  </si>
  <si>
    <t>Ponderación</t>
  </si>
  <si>
    <t xml:space="preserve">RECURSOS PROPIOS MUNICIPIO </t>
  </si>
  <si>
    <t>OTROS
NACIÓN</t>
  </si>
  <si>
    <t>TOTAL</t>
  </si>
  <si>
    <t>Responsable</t>
  </si>
  <si>
    <t>Cronograma Año 2018</t>
  </si>
  <si>
    <t>Observaciones</t>
  </si>
  <si>
    <t>E</t>
  </si>
  <si>
    <t>F</t>
  </si>
  <si>
    <t>M</t>
  </si>
  <si>
    <t>A</t>
  </si>
  <si>
    <t>J</t>
  </si>
  <si>
    <t>S</t>
  </si>
  <si>
    <t>O</t>
  </si>
  <si>
    <t>N</t>
  </si>
  <si>
    <t>D</t>
  </si>
  <si>
    <t>MEJORAR Y REHABILITAR LA INFRAESTRUCTURA VIAL EXISTENTE, PARA PONER EN MARCHA LA IMPLEMENTACIÓN Y ENTRADA EN OPERACIÓN DEL SETP</t>
  </si>
  <si>
    <t>Formulación del Plan de Reasentamiento de acuerdo al Marco de Política de Reasentamiento.</t>
  </si>
  <si>
    <t>Numero</t>
  </si>
  <si>
    <t>Proceso Social</t>
  </si>
  <si>
    <t xml:space="preserve">Número de unidades sociales con acompañamiento integral concluido </t>
  </si>
  <si>
    <t>Realizar acompañamiento para la relocalización de ocupantes del espacio publico OEP</t>
  </si>
  <si>
    <t>ELABORACIÓN</t>
  </si>
  <si>
    <t>REVISIÓN</t>
  </si>
  <si>
    <t>APROBACIÓN</t>
  </si>
  <si>
    <t>Elaborado Por:</t>
  </si>
  <si>
    <t>Aprobado por:</t>
  </si>
  <si>
    <t>CESAR AUGUSTO SANCHEZ D.</t>
  </si>
  <si>
    <t>JOHN FELIPE RAMIREZ B.</t>
  </si>
  <si>
    <t>Cargo: Contratista de apoyo Coordinador de Planeación.</t>
  </si>
  <si>
    <t>Cargo: Contratista de Coordinación Social.</t>
  </si>
  <si>
    <t>EFICACIA</t>
  </si>
  <si>
    <t>EFICIENCIA</t>
  </si>
  <si>
    <r>
      <t xml:space="preserve">Cargo: </t>
    </r>
    <r>
      <rPr>
        <b/>
        <sz val="8"/>
        <color indexed="8"/>
        <rFont val="Arial"/>
        <family val="2"/>
      </rPr>
      <t>Gerente</t>
    </r>
  </si>
  <si>
    <t>Formulación del Plan de Ocupantes del Espacio Publico, de acuerdo al Marco de Política de Reasentamiento.</t>
  </si>
  <si>
    <t>*Acompañamiento integral de los afectados prediales para que se les garantice las condiciones adecuadas 
*Gestiones ante la Administración Municipal para la busqueda de posibles soluciones para los ocupantes del espacio publico.</t>
  </si>
  <si>
    <t>Número de ocupantes de espacio público relocalizados de los negocios informales.</t>
  </si>
  <si>
    <t>BEATRIZ ADRIANA BUITRON PAZ</t>
  </si>
  <si>
    <t>Planes de Reasentamientos de acuerdo al Marco de Politica del Banco Interamericano de Desarrollo.</t>
  </si>
  <si>
    <t>Planes de reasentamiento elaborado / Planes de reasentamiento Programados</t>
  </si>
  <si>
    <t>Ponderador</t>
  </si>
  <si>
    <t>Cumplimiento Plan de Acción 2018</t>
  </si>
  <si>
    <t>Elaborar Planes de Reasentamiento y/o Informe Predial y Social para cada uno de los tramos 9A, 7A, 9, Estación Integración Norte,  
Estación Integración Occidente y Patios y Talleres Norte.</t>
  </si>
  <si>
    <t>*Acompañamiento integral de las unidades sociales incluidas en el Plan de Reasentamiento de acuerdo al marco de política del Banco Interamericano de Desarrollo; y generar acciones para mitigar los impactos generados por la ejecución de las obras afectadas sobre la población del entorno de los tramos desarrollados del Sistema Estratégico de Transporte Público de Popayán-SETP.</t>
  </si>
  <si>
    <t xml:space="preserve">
• Acompañamiento a los actores sociales del desarrollo de las obras.</t>
  </si>
  <si>
    <t xml:space="preserve">*Ofrecer información adecuada, oportuna a los propietarios y titulares de derechos y comerciantes de los predios requeridos para las obras.
</t>
  </si>
  <si>
    <t xml:space="preserve"> 
*Formatos de visitas del acompañamiento y listados de asistencia a las unidades sociales de los tramos 3A, 5, 9A, 7A, 7B, 5A, 5B, 9, 1Nuevo, 2Nuevo y Estación Integración Norte, Estación Integración Occidente y Patios y Talleres Norte.
</t>
  </si>
  <si>
    <t xml:space="preserve">
Número de Formatos de visitas y listados de asistencia de propietarios y de comunidad  informada / Numero de formatos o listados de asistencia de visitas programadas
</t>
  </si>
  <si>
    <t>*Expediente de cada predio afectado de los tramos 4, 9A, 7A, 1Nuevo, 2Nuevo y Estación Integración Norte, Estación Integración Occidente y Patios y Talleres Norte.</t>
  </si>
  <si>
    <t>Citar a la Comunidad y los diferentes actores sociales que se encuentran en la zona de influencia de la obras a ejecutar para la socialización de cada expediente de cada predio afectado de los tramos de los SETP.</t>
  </si>
  <si>
    <t>Numero de expedientes de los tramos afectados/ Numero de expedientes de los tramos programadas</t>
  </si>
  <si>
    <t>A la fecha se han revisado 40 expedientes de los tramos afectados. Anexos.</t>
  </si>
  <si>
    <t>No se presenta avance a la fecha</t>
  </si>
  <si>
    <t>Programa de restablecimiento de condiciones sociales del tramo 7A.</t>
  </si>
  <si>
    <t>Programa para ocupantes del espacio público del tramo 7A.</t>
  </si>
  <si>
    <t>PLAN DE ACCIÓN 2018</t>
  </si>
  <si>
    <t>Código: F-01-P-1</t>
  </si>
  <si>
    <t>Versión: 01</t>
  </si>
  <si>
    <t>Fecha: 18/04/2018</t>
  </si>
  <si>
    <t>3er Avance Metas 30 de Septiembre/2018</t>
  </si>
  <si>
    <t>3er Ejecución 30 de Septiembre/2018</t>
  </si>
  <si>
    <t>Se observa a 30 de Septiembre de 2018 la elaboración de 2  Planes de Reasentamiento y 1 Informes Predial y Social para cada de los tramos 9A, 7A, 9, Patios y Talleres Norte.</t>
  </si>
  <si>
    <t>A 30 de Septiembre de 2018 se han realizado 50 Formatos de visitas del acompañamiento y listados de asistencia a las unidades sociales de los tramos 3A, 5, 9A, 7A, 7B, 5A, 5B, 9, 1Nuevo, 2Nuevo y Estación Integración Norte, Estación Integración Occidente y Patios y Talleres Norte.</t>
  </si>
  <si>
    <t xml:space="preserve"> </t>
  </si>
  <si>
    <t>SEGUIMIENTO PLANES DE ACCION POR PROCESO</t>
  </si>
  <si>
    <t>MONITOREO, REVISIÓN Y SEGUIMIENTO- CONTROL INTERNO</t>
  </si>
  <si>
    <t>ACCIONES  30 DE SEPTIEMBRE DE 2018 (III TRIMESTRE)</t>
  </si>
  <si>
    <t xml:space="preserve">  PESO DE LA ESTRATEGIA  PENDIENTE DE EJECUTAR </t>
  </si>
  <si>
    <t xml:space="preserve">META PENDIENTE </t>
  </si>
  <si>
    <t xml:space="preserve">CUMPLIMIENTO DE LA ESTRATEGIA </t>
  </si>
  <si>
    <t xml:space="preserve">OBSERVACIONES </t>
  </si>
  <si>
    <t xml:space="preserve">PENDIENTE </t>
  </si>
  <si>
    <t xml:space="preserve">FRANCIA ELENA BEDOYA VILLEGAS- Jefe Control Interno </t>
  </si>
</sst>
</file>

<file path=xl/styles.xml><?xml version="1.0" encoding="utf-8"?>
<styleSheet xmlns="http://schemas.openxmlformats.org/spreadsheetml/2006/main">
  <numFmts count="3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 #,##0_-;\-* #,##0_-;_-* &quot;-&quot;_-;_-@_-"/>
    <numFmt numFmtId="176" formatCode="_-&quot;$&quot;\ * #,##0.00_-;\-&quot;$&quot;\ * #,##0.00_-;_-&quot;$&quot;\ * &quot;-&quot;??_-;_-@_-"/>
    <numFmt numFmtId="177" formatCode="_-* #,##0.00_-;\-* #,##0.00_-;_-* &quot;-&quot;??_-;_-@_-"/>
    <numFmt numFmtId="178" formatCode="_(&quot;$&quot;* #,##0.000_);_(&quot;$&quot;* \(#,##0.000\);_(&quot;$&quot;* &quot;-&quot;??_);_(@_)"/>
    <numFmt numFmtId="179" formatCode="_(&quot;$&quot;* #,##0.0000_);_(&quot;$&quot;* \(#,##0.0000\);_(&quot;$&quot;* &quot;-&quot;??_);_(@_)"/>
    <numFmt numFmtId="180" formatCode="_(&quot;$&quot;* #,##0.0_);_(&quot;$&quot;* \(#,##0.0\);_(&quot;$&quot;* &quot;-&quot;??_);_(@_)"/>
    <numFmt numFmtId="181" formatCode="_(&quot;$&quot;* #,##0_);_(&quot;$&quot;* \(#,##0\);_(&quot;$&quot;* &quot;-&quot;??_);_(@_)"/>
    <numFmt numFmtId="182" formatCode="[$-240A]dddd\,\ d\ &quot;de&quot;\ mmmm\ &quot;de&quot;\ yyyy"/>
    <numFmt numFmtId="183" formatCode="[$-240A]h:mm:ss\ AM/PM"/>
    <numFmt numFmtId="184" formatCode="[$-409]dddd\,\ mmmm\ dd\,\ yyyy"/>
    <numFmt numFmtId="185" formatCode="[$-409]h:mm:ss\ AM/PM"/>
  </numFmts>
  <fonts count="47">
    <font>
      <sz val="11"/>
      <color theme="1"/>
      <name val="Calibri"/>
      <family val="2"/>
    </font>
    <font>
      <sz val="11"/>
      <color indexed="8"/>
      <name val="Calibri"/>
      <family val="2"/>
    </font>
    <font>
      <b/>
      <sz val="8"/>
      <name val="Arial"/>
      <family val="2"/>
    </font>
    <font>
      <sz val="8"/>
      <name val="Arial"/>
      <family val="2"/>
    </font>
    <font>
      <b/>
      <sz val="8"/>
      <color indexed="8"/>
      <name val="Arial"/>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Arial"/>
      <family val="2"/>
    </font>
    <font>
      <b/>
      <sz val="8"/>
      <color indexed="9"/>
      <name val="Arial"/>
      <family val="2"/>
    </font>
    <font>
      <sz val="8"/>
      <color indexed="9"/>
      <name val="Arial"/>
      <family val="2"/>
    </font>
    <font>
      <b/>
      <sz val="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Arial"/>
      <family val="2"/>
    </font>
    <font>
      <b/>
      <sz val="8"/>
      <color theme="0"/>
      <name val="Arial"/>
      <family val="2"/>
    </font>
    <font>
      <b/>
      <sz val="8"/>
      <color theme="1"/>
      <name val="Arial"/>
      <family val="2"/>
    </font>
    <font>
      <sz val="8"/>
      <color theme="0"/>
      <name val="Arial"/>
      <family val="2"/>
    </font>
    <font>
      <b/>
      <sz val="8"/>
      <color rgb="FF00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9" tint="-0.24997000396251678"/>
        <bgColor indexed="64"/>
      </patternFill>
    </fill>
    <fill>
      <patternFill patternType="solid">
        <fgColor theme="8" tint="-0.24997000396251678"/>
        <bgColor indexed="64"/>
      </patternFill>
    </fill>
    <fill>
      <patternFill patternType="solid">
        <fgColor rgb="FFFFFF00"/>
        <bgColor indexed="64"/>
      </patternFill>
    </fill>
    <fill>
      <patternFill patternType="solid">
        <fgColor theme="8" tint="-0.24997000396251678"/>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color indexed="63"/>
      </right>
      <top style="thin"/>
      <bottom style="thin"/>
    </border>
    <border>
      <left/>
      <right style="thin"/>
      <top style="thin"/>
      <bottom style="thin"/>
    </border>
    <border>
      <left style="thin"/>
      <right style="thin"/>
      <top>
        <color indexed="63"/>
      </top>
      <bottom style="thin"/>
    </border>
    <border>
      <left/>
      <right/>
      <top/>
      <bottom style="thin"/>
    </border>
    <border>
      <left style="thin"/>
      <right style="thin"/>
      <top style="thin"/>
      <bottom>
        <color indexed="63"/>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color indexed="63"/>
      </left>
      <right style="thin"/>
      <top style="medium"/>
      <bottom style="thin"/>
    </border>
    <border>
      <left style="thin"/>
      <right style="thin"/>
      <top style="medium"/>
      <bottom>
        <color indexed="63"/>
      </bottom>
    </border>
    <border>
      <left style="thin"/>
      <right style="thin"/>
      <top>
        <color indexed="63"/>
      </top>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2" fillId="0" borderId="8" applyNumberFormat="0" applyFill="0" applyAlignment="0" applyProtection="0"/>
    <xf numFmtId="0" fontId="41" fillId="0" borderId="9" applyNumberFormat="0" applyFill="0" applyAlignment="0" applyProtection="0"/>
  </cellStyleXfs>
  <cellXfs count="105">
    <xf numFmtId="0" fontId="0" fillId="0" borderId="0" xfId="0" applyFont="1" applyAlignment="1">
      <alignment/>
    </xf>
    <xf numFmtId="0" fontId="42" fillId="33" borderId="0" xfId="0" applyFont="1" applyFill="1" applyAlignment="1">
      <alignment/>
    </xf>
    <xf numFmtId="0" fontId="42" fillId="33" borderId="0" xfId="0" applyFont="1" applyFill="1" applyAlignment="1">
      <alignment wrapText="1"/>
    </xf>
    <xf numFmtId="0" fontId="42" fillId="33" borderId="0" xfId="0" applyFont="1" applyFill="1" applyAlignment="1">
      <alignment horizontal="left" vertical="top" wrapText="1"/>
    </xf>
    <xf numFmtId="0" fontId="42" fillId="33" borderId="0" xfId="0" applyFont="1" applyFill="1" applyAlignment="1">
      <alignment horizontal="center" vertical="center"/>
    </xf>
    <xf numFmtId="0" fontId="43" fillId="33" borderId="0" xfId="0" applyFont="1" applyFill="1" applyBorder="1" applyAlignment="1">
      <alignment horizontal="left" vertical="center" wrapText="1"/>
    </xf>
    <xf numFmtId="0" fontId="43" fillId="33" borderId="0" xfId="0" applyFont="1" applyFill="1" applyBorder="1" applyAlignment="1">
      <alignment horizontal="center" vertical="center"/>
    </xf>
    <xf numFmtId="0" fontId="3" fillId="33" borderId="0" xfId="0" applyFont="1" applyFill="1" applyBorder="1" applyAlignment="1">
      <alignment horizontal="left" vertical="center" wrapText="1"/>
    </xf>
    <xf numFmtId="0" fontId="42" fillId="33" borderId="10" xfId="0" applyFont="1" applyFill="1" applyBorder="1" applyAlignment="1">
      <alignment vertical="center" wrapText="1"/>
    </xf>
    <xf numFmtId="0" fontId="42" fillId="0" borderId="10" xfId="0" applyFont="1" applyBorder="1" applyAlignment="1">
      <alignment horizontal="center" vertical="center" wrapText="1"/>
    </xf>
    <xf numFmtId="0" fontId="42" fillId="33" borderId="0" xfId="0" applyFont="1" applyFill="1" applyAlignment="1">
      <alignment horizontal="center" vertical="center" wrapText="1"/>
    </xf>
    <xf numFmtId="9" fontId="42" fillId="0" borderId="10" xfId="53" applyFont="1" applyFill="1" applyBorder="1" applyAlignment="1">
      <alignment horizontal="center" vertical="center" wrapText="1"/>
    </xf>
    <xf numFmtId="9" fontId="42" fillId="33" borderId="10" xfId="53" applyFont="1" applyFill="1" applyBorder="1" applyAlignment="1">
      <alignment horizontal="center" vertical="center"/>
    </xf>
    <xf numFmtId="0" fontId="42" fillId="33" borderId="10" xfId="0" applyFont="1" applyFill="1" applyBorder="1" applyAlignment="1">
      <alignment/>
    </xf>
    <xf numFmtId="9" fontId="42" fillId="33" borderId="10" xfId="53" applyFont="1" applyFill="1" applyBorder="1" applyAlignment="1">
      <alignment horizontal="center" vertical="center" wrapText="1"/>
    </xf>
    <xf numFmtId="0" fontId="42" fillId="33" borderId="11" xfId="0" applyFont="1" applyFill="1" applyBorder="1" applyAlignment="1">
      <alignment horizontal="center" vertical="center" wrapText="1"/>
    </xf>
    <xf numFmtId="0" fontId="42" fillId="33" borderId="12" xfId="0" applyFont="1" applyFill="1" applyBorder="1" applyAlignment="1">
      <alignment horizontal="center" vertical="center" wrapText="1"/>
    </xf>
    <xf numFmtId="0" fontId="42" fillId="33" borderId="13" xfId="0" applyFont="1" applyFill="1" applyBorder="1" applyAlignment="1">
      <alignment horizontal="left" vertical="center" wrapText="1"/>
    </xf>
    <xf numFmtId="9" fontId="42" fillId="0" borderId="10" xfId="53" applyNumberFormat="1" applyFont="1" applyFill="1" applyBorder="1" applyAlignment="1">
      <alignment horizontal="center" vertical="center" wrapText="1"/>
    </xf>
    <xf numFmtId="9" fontId="44" fillId="0" borderId="10" xfId="53" applyFont="1" applyFill="1" applyBorder="1" applyAlignment="1">
      <alignment horizontal="center" vertical="center" wrapText="1"/>
    </xf>
    <xf numFmtId="0" fontId="42" fillId="33" borderId="10" xfId="0" applyFont="1" applyFill="1" applyBorder="1" applyAlignment="1">
      <alignment horizontal="center" vertical="center"/>
    </xf>
    <xf numFmtId="0" fontId="2" fillId="33" borderId="0" xfId="0" applyFont="1" applyFill="1" applyBorder="1" applyAlignment="1">
      <alignment horizontal="center" vertical="center"/>
    </xf>
    <xf numFmtId="0" fontId="42" fillId="33" borderId="10" xfId="0" applyFont="1" applyFill="1" applyBorder="1" applyAlignment="1">
      <alignment horizontal="center" vertical="center" wrapText="1"/>
    </xf>
    <xf numFmtId="0" fontId="42" fillId="33" borderId="10" xfId="0" applyFont="1" applyFill="1" applyBorder="1" applyAlignment="1">
      <alignment horizontal="left" vertical="center" wrapText="1"/>
    </xf>
    <xf numFmtId="9" fontId="44" fillId="34" borderId="10" xfId="53" applyFont="1" applyFill="1" applyBorder="1" applyAlignment="1">
      <alignment horizontal="center" vertical="center" wrapText="1"/>
    </xf>
    <xf numFmtId="0" fontId="44" fillId="34" borderId="14" xfId="0" applyFont="1" applyFill="1" applyBorder="1" applyAlignment="1">
      <alignment horizontal="center" vertical="center" wrapText="1"/>
    </xf>
    <xf numFmtId="0" fontId="42" fillId="0" borderId="0" xfId="0" applyFont="1" applyAlignment="1">
      <alignment horizontal="justify" vertical="center"/>
    </xf>
    <xf numFmtId="0" fontId="42" fillId="0" borderId="15" xfId="0" applyFont="1" applyBorder="1" applyAlignment="1">
      <alignment horizontal="center" vertical="center" wrapText="1"/>
    </xf>
    <xf numFmtId="0" fontId="42" fillId="0" borderId="0" xfId="0" applyFont="1" applyAlignment="1">
      <alignment/>
    </xf>
    <xf numFmtId="9" fontId="42" fillId="0" borderId="0" xfId="53" applyFont="1" applyAlignment="1">
      <alignment/>
    </xf>
    <xf numFmtId="169" fontId="42" fillId="33" borderId="14" xfId="49" applyFont="1" applyFill="1" applyBorder="1" applyAlignment="1">
      <alignment horizontal="center" vertical="center" wrapText="1"/>
    </xf>
    <xf numFmtId="0" fontId="42" fillId="0" borderId="0" xfId="0" applyFont="1" applyBorder="1" applyAlignment="1">
      <alignment vertical="center" wrapText="1"/>
    </xf>
    <xf numFmtId="0" fontId="42" fillId="0" borderId="0" xfId="0" applyFont="1" applyBorder="1" applyAlignment="1">
      <alignment/>
    </xf>
    <xf numFmtId="1" fontId="42" fillId="34" borderId="10" xfId="53" applyNumberFormat="1" applyFont="1" applyFill="1" applyBorder="1" applyAlignment="1">
      <alignment horizontal="center" vertical="center" wrapText="1"/>
    </xf>
    <xf numFmtId="1" fontId="42" fillId="33" borderId="10" xfId="53" applyNumberFormat="1" applyFont="1" applyFill="1" applyBorder="1" applyAlignment="1">
      <alignment horizontal="center" vertical="center"/>
    </xf>
    <xf numFmtId="0" fontId="42" fillId="34" borderId="10" xfId="0" applyFont="1" applyFill="1" applyBorder="1" applyAlignment="1">
      <alignment horizontal="center" vertical="center" wrapText="1"/>
    </xf>
    <xf numFmtId="0" fontId="45" fillId="33" borderId="0" xfId="0" applyFont="1" applyFill="1" applyAlignment="1">
      <alignment/>
    </xf>
    <xf numFmtId="0" fontId="43" fillId="35" borderId="10" xfId="0" applyFont="1" applyFill="1" applyBorder="1" applyAlignment="1">
      <alignment horizontal="center" vertical="center"/>
    </xf>
    <xf numFmtId="0" fontId="44" fillId="34" borderId="11" xfId="0" applyFont="1" applyFill="1" applyBorder="1" applyAlignment="1">
      <alignment horizontal="center" vertical="center" wrapText="1"/>
    </xf>
    <xf numFmtId="169" fontId="42" fillId="0" borderId="14" xfId="49" applyFont="1" applyFill="1" applyBorder="1" applyAlignment="1">
      <alignment horizontal="center" vertical="center" wrapText="1"/>
    </xf>
    <xf numFmtId="9" fontId="44" fillId="34" borderId="10" xfId="0" applyNumberFormat="1" applyFont="1" applyFill="1" applyBorder="1" applyAlignment="1">
      <alignment horizontal="center" vertical="center" wrapText="1"/>
    </xf>
    <xf numFmtId="9" fontId="44" fillId="34" borderId="14" xfId="53" applyFont="1" applyFill="1" applyBorder="1" applyAlignment="1">
      <alignment horizontal="center" vertical="center" wrapText="1"/>
    </xf>
    <xf numFmtId="0" fontId="42" fillId="33" borderId="10" xfId="0" applyFont="1" applyFill="1" applyBorder="1" applyAlignment="1">
      <alignment vertical="top" wrapText="1"/>
    </xf>
    <xf numFmtId="0" fontId="42" fillId="33" borderId="16" xfId="0" applyFont="1" applyFill="1" applyBorder="1" applyAlignment="1">
      <alignment vertical="top" wrapText="1"/>
    </xf>
    <xf numFmtId="9" fontId="42" fillId="34" borderId="10" xfId="53" applyFont="1" applyFill="1" applyBorder="1" applyAlignment="1">
      <alignment horizontal="center" vertical="center" wrapText="1"/>
    </xf>
    <xf numFmtId="0" fontId="25" fillId="14" borderId="10" xfId="0" applyFont="1" applyFill="1" applyBorder="1" applyAlignment="1">
      <alignment horizontal="center" wrapText="1"/>
    </xf>
    <xf numFmtId="1" fontId="42" fillId="33" borderId="10" xfId="0" applyNumberFormat="1" applyFont="1" applyFill="1" applyBorder="1" applyAlignment="1">
      <alignment horizontal="center" vertical="center" wrapText="1"/>
    </xf>
    <xf numFmtId="9" fontId="42" fillId="13" borderId="10" xfId="0" applyNumberFormat="1" applyFont="1" applyFill="1" applyBorder="1" applyAlignment="1">
      <alignment horizontal="center" vertical="center"/>
    </xf>
    <xf numFmtId="9" fontId="42" fillId="34" borderId="10" xfId="0" applyNumberFormat="1" applyFont="1" applyFill="1" applyBorder="1" applyAlignment="1">
      <alignment horizontal="center" vertical="center"/>
    </xf>
    <xf numFmtId="0" fontId="42" fillId="34" borderId="10" xfId="0" applyFont="1" applyFill="1" applyBorder="1" applyAlignment="1">
      <alignment/>
    </xf>
    <xf numFmtId="1" fontId="42" fillId="34" borderId="10" xfId="0" applyNumberFormat="1" applyFont="1" applyFill="1" applyBorder="1" applyAlignment="1">
      <alignment horizontal="center" vertical="center"/>
    </xf>
    <xf numFmtId="0" fontId="2" fillId="8" borderId="17" xfId="0" applyFont="1" applyFill="1" applyBorder="1" applyAlignment="1">
      <alignment horizontal="center" wrapText="1"/>
    </xf>
    <xf numFmtId="0" fontId="2" fillId="8" borderId="18" xfId="0" applyFont="1" applyFill="1"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0" fontId="43" fillId="36" borderId="10" xfId="0" applyFont="1" applyFill="1" applyBorder="1" applyAlignment="1">
      <alignment horizontal="center" vertical="center"/>
    </xf>
    <xf numFmtId="0" fontId="44" fillId="33" borderId="10" xfId="0" applyFont="1" applyFill="1" applyBorder="1" applyAlignment="1">
      <alignment horizontal="center" vertical="center" wrapText="1"/>
    </xf>
    <xf numFmtId="0" fontId="42" fillId="33" borderId="10" xfId="0" applyFont="1" applyFill="1" applyBorder="1" applyAlignment="1">
      <alignment horizontal="center" vertical="center"/>
    </xf>
    <xf numFmtId="0" fontId="42" fillId="33" borderId="20" xfId="0" applyFont="1" applyFill="1" applyBorder="1" applyAlignment="1">
      <alignment horizontal="center" vertical="center"/>
    </xf>
    <xf numFmtId="0" fontId="42" fillId="33" borderId="21" xfId="0" applyFont="1" applyFill="1" applyBorder="1" applyAlignment="1">
      <alignment horizontal="center" vertical="center"/>
    </xf>
    <xf numFmtId="0" fontId="42" fillId="33" borderId="22" xfId="0" applyFont="1" applyFill="1" applyBorder="1" applyAlignment="1">
      <alignment horizontal="center" vertical="center"/>
    </xf>
    <xf numFmtId="0" fontId="42" fillId="33" borderId="23" xfId="0" applyFont="1" applyFill="1" applyBorder="1" applyAlignment="1">
      <alignment horizontal="center" vertical="center"/>
    </xf>
    <xf numFmtId="0" fontId="42" fillId="33" borderId="15" xfId="0" applyFont="1" applyFill="1" applyBorder="1" applyAlignment="1">
      <alignment horizontal="center" vertical="center"/>
    </xf>
    <xf numFmtId="0" fontId="42" fillId="33" borderId="24" xfId="0" applyFont="1" applyFill="1" applyBorder="1" applyAlignment="1">
      <alignment horizontal="center" vertical="center"/>
    </xf>
    <xf numFmtId="0" fontId="42" fillId="33" borderId="10" xfId="0" applyFont="1" applyFill="1" applyBorder="1" applyAlignment="1">
      <alignment horizontal="center"/>
    </xf>
    <xf numFmtId="0" fontId="46" fillId="37" borderId="10" xfId="0" applyFont="1" applyFill="1" applyBorder="1" applyAlignment="1">
      <alignment horizontal="center" vertical="center" wrapText="1"/>
    </xf>
    <xf numFmtId="0" fontId="5" fillId="0" borderId="10" xfId="0" applyFont="1" applyBorder="1" applyAlignment="1">
      <alignment/>
    </xf>
    <xf numFmtId="0" fontId="43" fillId="36" borderId="10" xfId="0" applyFont="1" applyFill="1" applyBorder="1" applyAlignment="1">
      <alignment horizontal="center" vertical="center" wrapText="1"/>
    </xf>
    <xf numFmtId="0" fontId="43" fillId="36" borderId="25" xfId="0" applyFont="1" applyFill="1" applyBorder="1" applyAlignment="1">
      <alignment horizontal="center" vertical="center" wrapText="1"/>
    </xf>
    <xf numFmtId="0" fontId="43" fillId="36" borderId="13" xfId="0" applyFont="1" applyFill="1" applyBorder="1" applyAlignment="1">
      <alignment horizontal="center" vertical="center" wrapText="1"/>
    </xf>
    <xf numFmtId="0" fontId="2" fillId="34" borderId="26"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42" fillId="33" borderId="11" xfId="0" applyFont="1" applyFill="1" applyBorder="1" applyAlignment="1">
      <alignment horizontal="center"/>
    </xf>
    <xf numFmtId="0" fontId="42" fillId="33" borderId="13" xfId="0" applyFont="1" applyFill="1" applyBorder="1" applyAlignment="1">
      <alignment horizontal="center"/>
    </xf>
    <xf numFmtId="0" fontId="43" fillId="33" borderId="0" xfId="0" applyFont="1" applyFill="1" applyBorder="1" applyAlignment="1">
      <alignment horizontal="center" vertical="center" wrapText="1"/>
    </xf>
    <xf numFmtId="0" fontId="42" fillId="33" borderId="0" xfId="0" applyFont="1" applyFill="1" applyBorder="1" applyAlignment="1">
      <alignment horizontal="justify" vertical="top"/>
    </xf>
    <xf numFmtId="0" fontId="43" fillId="36" borderId="26" xfId="0" applyFont="1" applyFill="1" applyBorder="1" applyAlignment="1">
      <alignment horizontal="center" vertical="center" wrapText="1"/>
    </xf>
    <xf numFmtId="0" fontId="43" fillId="36" borderId="14" xfId="0" applyFont="1" applyFill="1" applyBorder="1" applyAlignment="1">
      <alignment horizontal="center" vertical="center" wrapText="1"/>
    </xf>
    <xf numFmtId="169" fontId="42" fillId="33" borderId="16" xfId="49" applyFont="1" applyFill="1" applyBorder="1" applyAlignment="1">
      <alignment horizontal="center" vertical="center" wrapText="1"/>
    </xf>
    <xf numFmtId="169" fontId="42" fillId="33" borderId="27" xfId="49" applyFont="1" applyFill="1" applyBorder="1" applyAlignment="1">
      <alignment horizontal="center" vertical="center" wrapText="1"/>
    </xf>
    <xf numFmtId="169" fontId="42" fillId="33" borderId="14" xfId="49" applyFont="1" applyFill="1" applyBorder="1" applyAlignment="1">
      <alignment horizontal="center" vertical="center" wrapText="1"/>
    </xf>
    <xf numFmtId="0" fontId="42" fillId="0" borderId="16" xfId="0" applyFont="1" applyBorder="1" applyAlignment="1">
      <alignment horizontal="left" vertical="center" wrapText="1"/>
    </xf>
    <xf numFmtId="0" fontId="42" fillId="0" borderId="14" xfId="0" applyFont="1" applyBorder="1" applyAlignment="1">
      <alignment horizontal="left" vertical="center" wrapText="1"/>
    </xf>
    <xf numFmtId="0" fontId="43" fillId="36" borderId="28" xfId="0" applyFont="1" applyFill="1" applyBorder="1" applyAlignment="1">
      <alignment horizontal="center" vertical="center" wrapText="1"/>
    </xf>
    <xf numFmtId="0" fontId="43" fillId="36" borderId="28" xfId="0" applyFont="1" applyFill="1" applyBorder="1" applyAlignment="1">
      <alignment horizontal="center" vertical="center"/>
    </xf>
    <xf numFmtId="0" fontId="43" fillId="36" borderId="27" xfId="0" applyFont="1" applyFill="1" applyBorder="1" applyAlignment="1">
      <alignment horizontal="center" vertical="center" wrapText="1"/>
    </xf>
    <xf numFmtId="0" fontId="43" fillId="38" borderId="10" xfId="0" applyFont="1" applyFill="1" applyBorder="1" applyAlignment="1">
      <alignment horizontal="center" vertical="center" wrapText="1"/>
    </xf>
    <xf numFmtId="0" fontId="26" fillId="36" borderId="10" xfId="0" applyFont="1" applyFill="1" applyBorder="1" applyAlignment="1">
      <alignment/>
    </xf>
    <xf numFmtId="0" fontId="42" fillId="0" borderId="11"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10" xfId="0" applyFont="1" applyBorder="1" applyAlignment="1">
      <alignment horizontal="center" vertical="center" wrapText="1"/>
    </xf>
    <xf numFmtId="0" fontId="2" fillId="33" borderId="0" xfId="0" applyFont="1" applyFill="1" applyBorder="1" applyAlignment="1">
      <alignment horizontal="center" vertical="center"/>
    </xf>
    <xf numFmtId="0" fontId="43" fillId="36" borderId="29" xfId="0" applyFont="1" applyFill="1" applyBorder="1" applyAlignment="1">
      <alignment horizontal="center" vertical="center" wrapText="1"/>
    </xf>
    <xf numFmtId="0" fontId="43" fillId="36" borderId="30" xfId="0" applyFont="1" applyFill="1" applyBorder="1" applyAlignment="1">
      <alignment horizontal="center" vertical="center" wrapText="1"/>
    </xf>
    <xf numFmtId="0" fontId="42" fillId="33" borderId="10" xfId="0" applyFont="1" applyFill="1" applyBorder="1" applyAlignment="1">
      <alignment horizontal="center" vertical="center" wrapText="1"/>
    </xf>
    <xf numFmtId="0" fontId="42" fillId="33" borderId="13" xfId="0" applyFont="1" applyFill="1" applyBorder="1" applyAlignment="1">
      <alignment horizontal="center" vertical="center" wrapText="1"/>
    </xf>
    <xf numFmtId="169" fontId="42" fillId="34" borderId="16" xfId="49" applyFont="1" applyFill="1" applyBorder="1" applyAlignment="1">
      <alignment horizontal="center" vertical="center" wrapText="1"/>
    </xf>
    <xf numFmtId="169" fontId="42" fillId="34" borderId="27" xfId="49" applyFont="1" applyFill="1" applyBorder="1" applyAlignment="1">
      <alignment horizontal="center" vertical="center" wrapText="1"/>
    </xf>
    <xf numFmtId="169" fontId="42" fillId="34" borderId="14" xfId="49" applyFont="1" applyFill="1" applyBorder="1" applyAlignment="1">
      <alignment horizontal="center" vertical="center" wrapText="1"/>
    </xf>
    <xf numFmtId="0" fontId="42" fillId="33" borderId="16" xfId="0" applyFont="1" applyFill="1" applyBorder="1" applyAlignment="1">
      <alignment horizontal="center" vertical="center" wrapText="1"/>
    </xf>
    <xf numFmtId="0" fontId="42" fillId="33" borderId="27" xfId="0" applyFont="1" applyFill="1" applyBorder="1" applyAlignment="1">
      <alignment horizontal="center" vertical="center" wrapText="1"/>
    </xf>
    <xf numFmtId="0" fontId="42" fillId="33" borderId="14"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0</xdr:row>
      <xdr:rowOff>28575</xdr:rowOff>
    </xdr:from>
    <xdr:to>
      <xdr:col>3</xdr:col>
      <xdr:colOff>95250</xdr:colOff>
      <xdr:row>4</xdr:row>
      <xdr:rowOff>9525</xdr:rowOff>
    </xdr:to>
    <xdr:pic>
      <xdr:nvPicPr>
        <xdr:cNvPr id="1" name="9 Imagen"/>
        <xdr:cNvPicPr preferRelativeResize="1">
          <a:picLocks noChangeAspect="1"/>
        </xdr:cNvPicPr>
      </xdr:nvPicPr>
      <xdr:blipFill>
        <a:blip r:embed="rId1"/>
        <a:stretch>
          <a:fillRect/>
        </a:stretch>
      </xdr:blipFill>
      <xdr:spPr>
        <a:xfrm>
          <a:off x="904875" y="28575"/>
          <a:ext cx="216217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21"/>
  <sheetViews>
    <sheetView tabSelected="1" zoomScale="82" zoomScaleNormal="82" zoomScalePageLayoutView="0" workbookViewId="0" topLeftCell="G12">
      <selection activeCell="G19" sqref="G19:Q19"/>
    </sheetView>
  </sheetViews>
  <sheetFormatPr defaultColWidth="11.421875" defaultRowHeight="15"/>
  <cols>
    <col min="1" max="1" width="11.57421875" style="28" bestFit="1" customWidth="1"/>
    <col min="2" max="2" width="13.57421875" style="28" customWidth="1"/>
    <col min="3" max="3" width="19.421875" style="28" customWidth="1"/>
    <col min="4" max="4" width="21.8515625" style="28" customWidth="1"/>
    <col min="5" max="5" width="13.421875" style="28" customWidth="1"/>
    <col min="6" max="6" width="19.7109375" style="28" customWidth="1"/>
    <col min="7" max="7" width="11.57421875" style="28" bestFit="1" customWidth="1"/>
    <col min="8" max="8" width="11.421875" style="28" customWidth="1"/>
    <col min="9" max="11" width="16.421875" style="28" customWidth="1"/>
    <col min="12" max="12" width="14.00390625" style="28" bestFit="1" customWidth="1"/>
    <col min="13" max="13" width="12.7109375" style="28" customWidth="1"/>
    <col min="14" max="14" width="14.421875" style="28" bestFit="1" customWidth="1"/>
    <col min="15" max="15" width="13.421875" style="28" bestFit="1" customWidth="1"/>
    <col min="16" max="16" width="11.421875" style="28" customWidth="1"/>
    <col min="17" max="28" width="3.140625" style="28" customWidth="1"/>
    <col min="29" max="29" width="18.00390625" style="28" customWidth="1"/>
    <col min="30" max="32" width="11.421875" style="28" customWidth="1"/>
    <col min="33" max="33" width="13.28125" style="28" customWidth="1"/>
    <col min="34" max="16384" width="11.421875" style="28" customWidth="1"/>
  </cols>
  <sheetData>
    <row r="1" spans="1:29" s="1" customFormat="1" ht="15" customHeight="1">
      <c r="A1" s="64"/>
      <c r="B1" s="64"/>
      <c r="C1" s="64"/>
      <c r="D1" s="64"/>
      <c r="E1" s="58" t="s">
        <v>0</v>
      </c>
      <c r="F1" s="59"/>
      <c r="G1" s="59"/>
      <c r="H1" s="59"/>
      <c r="I1" s="59"/>
      <c r="J1" s="59"/>
      <c r="K1" s="59"/>
      <c r="L1" s="59"/>
      <c r="M1" s="59"/>
      <c r="N1" s="59"/>
      <c r="O1" s="59"/>
      <c r="P1" s="59"/>
      <c r="Q1" s="59"/>
      <c r="R1" s="59"/>
      <c r="S1" s="59"/>
      <c r="T1" s="59"/>
      <c r="U1" s="59"/>
      <c r="V1" s="59"/>
      <c r="W1" s="59"/>
      <c r="X1" s="59"/>
      <c r="Y1" s="59"/>
      <c r="Z1" s="59"/>
      <c r="AA1" s="60"/>
      <c r="AB1" s="72" t="s">
        <v>67</v>
      </c>
      <c r="AC1" s="73"/>
    </row>
    <row r="2" spans="1:29" s="1" customFormat="1" ht="11.25">
      <c r="A2" s="64"/>
      <c r="B2" s="64"/>
      <c r="C2" s="64"/>
      <c r="D2" s="64"/>
      <c r="E2" s="61"/>
      <c r="F2" s="62"/>
      <c r="G2" s="62"/>
      <c r="H2" s="62"/>
      <c r="I2" s="62"/>
      <c r="J2" s="62"/>
      <c r="K2" s="62"/>
      <c r="L2" s="62"/>
      <c r="M2" s="62"/>
      <c r="N2" s="62"/>
      <c r="O2" s="62"/>
      <c r="P2" s="62"/>
      <c r="Q2" s="62"/>
      <c r="R2" s="62"/>
      <c r="S2" s="62"/>
      <c r="T2" s="62"/>
      <c r="U2" s="62"/>
      <c r="V2" s="62"/>
      <c r="W2" s="62"/>
      <c r="X2" s="62"/>
      <c r="Y2" s="62"/>
      <c r="Z2" s="62"/>
      <c r="AA2" s="63"/>
      <c r="AB2" s="72" t="s">
        <v>68</v>
      </c>
      <c r="AC2" s="73"/>
    </row>
    <row r="3" spans="1:29" s="1" customFormat="1" ht="15.75" customHeight="1">
      <c r="A3" s="64"/>
      <c r="B3" s="64"/>
      <c r="C3" s="64"/>
      <c r="D3" s="64"/>
      <c r="E3" s="58" t="s">
        <v>66</v>
      </c>
      <c r="F3" s="59"/>
      <c r="G3" s="59"/>
      <c r="H3" s="59"/>
      <c r="I3" s="59"/>
      <c r="J3" s="59"/>
      <c r="K3" s="59"/>
      <c r="L3" s="59"/>
      <c r="M3" s="59"/>
      <c r="N3" s="59"/>
      <c r="O3" s="59"/>
      <c r="P3" s="59"/>
      <c r="Q3" s="59"/>
      <c r="R3" s="59"/>
      <c r="S3" s="59"/>
      <c r="T3" s="59"/>
      <c r="U3" s="59"/>
      <c r="V3" s="59"/>
      <c r="W3" s="59"/>
      <c r="X3" s="59"/>
      <c r="Y3" s="59"/>
      <c r="Z3" s="59"/>
      <c r="AA3" s="60"/>
      <c r="AB3" s="72" t="s">
        <v>69</v>
      </c>
      <c r="AC3" s="73"/>
    </row>
    <row r="4" spans="1:29" s="1" customFormat="1" ht="15" customHeight="1" thickBot="1">
      <c r="A4" s="64"/>
      <c r="B4" s="64"/>
      <c r="C4" s="64"/>
      <c r="D4" s="64"/>
      <c r="E4" s="61"/>
      <c r="F4" s="62"/>
      <c r="G4" s="62"/>
      <c r="H4" s="62"/>
      <c r="I4" s="62"/>
      <c r="J4" s="62"/>
      <c r="K4" s="62"/>
      <c r="L4" s="62"/>
      <c r="M4" s="62"/>
      <c r="N4" s="62"/>
      <c r="O4" s="62"/>
      <c r="P4" s="62"/>
      <c r="Q4" s="62"/>
      <c r="R4" s="62"/>
      <c r="S4" s="62"/>
      <c r="T4" s="62"/>
      <c r="U4" s="62"/>
      <c r="V4" s="62"/>
      <c r="W4" s="62"/>
      <c r="X4" s="62"/>
      <c r="Y4" s="62"/>
      <c r="Z4" s="62"/>
      <c r="AA4" s="63"/>
      <c r="AB4" s="72" t="s">
        <v>1</v>
      </c>
      <c r="AC4" s="73"/>
    </row>
    <row r="5" spans="3:33" s="1" customFormat="1" ht="15.75" customHeight="1" thickBot="1">
      <c r="C5" s="2"/>
      <c r="D5" s="2"/>
      <c r="E5" s="2"/>
      <c r="F5" s="3"/>
      <c r="G5" s="4"/>
      <c r="H5" s="4"/>
      <c r="I5" s="4"/>
      <c r="J5" s="4"/>
      <c r="K5" s="4"/>
      <c r="AD5" s="51" t="s">
        <v>75</v>
      </c>
      <c r="AE5" s="52"/>
      <c r="AF5" s="53"/>
      <c r="AG5" s="54"/>
    </row>
    <row r="6" spans="1:33" s="1" customFormat="1" ht="15.75" customHeight="1" thickBot="1">
      <c r="A6" s="55" t="s">
        <v>3</v>
      </c>
      <c r="B6" s="55"/>
      <c r="C6" s="2"/>
      <c r="D6" s="2"/>
      <c r="E6" s="2"/>
      <c r="F6" s="3"/>
      <c r="G6" s="4"/>
      <c r="H6" s="4"/>
      <c r="I6" s="4"/>
      <c r="J6" s="4"/>
      <c r="K6" s="4"/>
      <c r="AD6" s="51" t="s">
        <v>76</v>
      </c>
      <c r="AE6" s="52"/>
      <c r="AF6" s="53"/>
      <c r="AG6" s="54"/>
    </row>
    <row r="7" spans="1:33" s="1" customFormat="1" ht="15.75" customHeight="1" thickBot="1">
      <c r="A7" s="56">
        <v>2018</v>
      </c>
      <c r="B7" s="56"/>
      <c r="D7" s="5"/>
      <c r="E7" s="5"/>
      <c r="F7" s="92"/>
      <c r="G7" s="92"/>
      <c r="H7" s="21"/>
      <c r="I7" s="6"/>
      <c r="J7" s="6"/>
      <c r="K7" s="6"/>
      <c r="L7" s="7"/>
      <c r="M7" s="7"/>
      <c r="N7" s="7"/>
      <c r="O7" s="7"/>
      <c r="P7" s="7"/>
      <c r="Q7" s="74"/>
      <c r="R7" s="74"/>
      <c r="S7" s="75"/>
      <c r="T7" s="75"/>
      <c r="U7" s="75"/>
      <c r="V7" s="75"/>
      <c r="W7" s="75"/>
      <c r="AD7" s="51" t="s">
        <v>75</v>
      </c>
      <c r="AE7" s="52"/>
      <c r="AF7" s="53"/>
      <c r="AG7" s="54"/>
    </row>
    <row r="8" spans="1:33" s="36" customFormat="1" ht="25.5" customHeight="1" thickBot="1">
      <c r="A8" s="57" t="s">
        <v>2</v>
      </c>
      <c r="B8" s="67" t="s">
        <v>4</v>
      </c>
      <c r="C8" s="68" t="s">
        <v>5</v>
      </c>
      <c r="D8" s="83" t="s">
        <v>6</v>
      </c>
      <c r="E8" s="70" t="s">
        <v>11</v>
      </c>
      <c r="F8" s="83" t="s">
        <v>7</v>
      </c>
      <c r="G8" s="84" t="s">
        <v>8</v>
      </c>
      <c r="H8" s="83" t="s">
        <v>9</v>
      </c>
      <c r="I8" s="83" t="s">
        <v>10</v>
      </c>
      <c r="J8" s="86" t="s">
        <v>52</v>
      </c>
      <c r="K8" s="65" t="s">
        <v>70</v>
      </c>
      <c r="L8" s="76" t="s">
        <v>12</v>
      </c>
      <c r="M8" s="76" t="s">
        <v>13</v>
      </c>
      <c r="N8" s="76" t="s">
        <v>14</v>
      </c>
      <c r="O8" s="65" t="s">
        <v>71</v>
      </c>
      <c r="P8" s="76" t="s">
        <v>15</v>
      </c>
      <c r="Q8" s="84" t="s">
        <v>16</v>
      </c>
      <c r="R8" s="84"/>
      <c r="S8" s="84"/>
      <c r="T8" s="84"/>
      <c r="U8" s="84"/>
      <c r="V8" s="84"/>
      <c r="W8" s="84"/>
      <c r="X8" s="84"/>
      <c r="Y8" s="84"/>
      <c r="Z8" s="84"/>
      <c r="AA8" s="84"/>
      <c r="AB8" s="84"/>
      <c r="AC8" s="93" t="s">
        <v>17</v>
      </c>
      <c r="AD8" s="51" t="s">
        <v>77</v>
      </c>
      <c r="AE8" s="52"/>
      <c r="AF8" s="53"/>
      <c r="AG8" s="54"/>
    </row>
    <row r="9" spans="1:33" s="36" customFormat="1" ht="25.5" customHeight="1">
      <c r="A9" s="57"/>
      <c r="B9" s="67"/>
      <c r="C9" s="69"/>
      <c r="D9" s="67"/>
      <c r="E9" s="71"/>
      <c r="F9" s="67"/>
      <c r="G9" s="55"/>
      <c r="H9" s="67"/>
      <c r="I9" s="67"/>
      <c r="J9" s="87"/>
      <c r="K9" s="66"/>
      <c r="L9" s="85"/>
      <c r="M9" s="85"/>
      <c r="N9" s="77"/>
      <c r="O9" s="66"/>
      <c r="P9" s="77"/>
      <c r="Q9" s="37" t="s">
        <v>18</v>
      </c>
      <c r="R9" s="37" t="s">
        <v>19</v>
      </c>
      <c r="S9" s="37" t="s">
        <v>20</v>
      </c>
      <c r="T9" s="37" t="s">
        <v>21</v>
      </c>
      <c r="U9" s="37" t="s">
        <v>20</v>
      </c>
      <c r="V9" s="37" t="s">
        <v>22</v>
      </c>
      <c r="W9" s="37" t="s">
        <v>22</v>
      </c>
      <c r="X9" s="37" t="s">
        <v>21</v>
      </c>
      <c r="Y9" s="37" t="s">
        <v>23</v>
      </c>
      <c r="Z9" s="37" t="s">
        <v>24</v>
      </c>
      <c r="AA9" s="37" t="s">
        <v>25</v>
      </c>
      <c r="AB9" s="37" t="s">
        <v>26</v>
      </c>
      <c r="AC9" s="94"/>
      <c r="AD9" s="45" t="s">
        <v>78</v>
      </c>
      <c r="AE9" s="45" t="s">
        <v>79</v>
      </c>
      <c r="AF9" s="45" t="s">
        <v>80</v>
      </c>
      <c r="AG9" s="45" t="s">
        <v>81</v>
      </c>
    </row>
    <row r="10" spans="1:33" s="1" customFormat="1" ht="105" customHeight="1">
      <c r="A10" s="95">
        <v>3</v>
      </c>
      <c r="B10" s="96" t="s">
        <v>27</v>
      </c>
      <c r="C10" s="26" t="s">
        <v>28</v>
      </c>
      <c r="D10" s="23" t="s">
        <v>49</v>
      </c>
      <c r="E10" s="11">
        <v>0.2</v>
      </c>
      <c r="F10" s="8" t="s">
        <v>53</v>
      </c>
      <c r="G10" s="33">
        <v>6</v>
      </c>
      <c r="H10" s="9" t="s">
        <v>29</v>
      </c>
      <c r="I10" s="10" t="s">
        <v>50</v>
      </c>
      <c r="J10" s="14">
        <f>+((K10/G10)*E10)</f>
        <v>0.2</v>
      </c>
      <c r="K10" s="33">
        <f>+((SUM(Q10:Y10)))</f>
        <v>6</v>
      </c>
      <c r="L10" s="97">
        <f>332559849/1000000</f>
        <v>332.559849</v>
      </c>
      <c r="M10" s="100"/>
      <c r="N10" s="78">
        <f>+SUM(L10:M14)</f>
        <v>332.559849</v>
      </c>
      <c r="O10" s="100">
        <f>199599730/1000000</f>
        <v>199.59973</v>
      </c>
      <c r="P10" s="22" t="s">
        <v>30</v>
      </c>
      <c r="Q10" s="34"/>
      <c r="R10" s="34"/>
      <c r="S10" s="34"/>
      <c r="T10" s="34">
        <v>1</v>
      </c>
      <c r="U10" s="34">
        <v>1</v>
      </c>
      <c r="V10" s="34">
        <v>1</v>
      </c>
      <c r="W10" s="34">
        <v>1</v>
      </c>
      <c r="X10" s="34">
        <v>1</v>
      </c>
      <c r="Y10" s="34">
        <v>1</v>
      </c>
      <c r="Z10" s="34"/>
      <c r="AA10" s="34"/>
      <c r="AB10" s="34"/>
      <c r="AC10" s="35" t="s">
        <v>72</v>
      </c>
      <c r="AD10" s="47">
        <f>E10-J10</f>
        <v>0</v>
      </c>
      <c r="AE10" s="46">
        <f>G10-K10</f>
        <v>0</v>
      </c>
      <c r="AF10" s="13"/>
      <c r="AG10" s="13"/>
    </row>
    <row r="11" spans="1:33" s="1" customFormat="1" ht="199.5" customHeight="1">
      <c r="A11" s="95"/>
      <c r="B11" s="96"/>
      <c r="C11" s="43" t="s">
        <v>54</v>
      </c>
      <c r="D11" s="8" t="s">
        <v>57</v>
      </c>
      <c r="E11" s="11">
        <v>0.2</v>
      </c>
      <c r="F11" s="23" t="s">
        <v>56</v>
      </c>
      <c r="G11" s="33">
        <v>100</v>
      </c>
      <c r="H11" s="9" t="s">
        <v>29</v>
      </c>
      <c r="I11" s="15" t="s">
        <v>58</v>
      </c>
      <c r="J11" s="14">
        <f>+((K11/G11)*E11)</f>
        <v>0.16000000000000003</v>
      </c>
      <c r="K11" s="33">
        <f>+((SUM(Q11:Y11)))</f>
        <v>80</v>
      </c>
      <c r="L11" s="98"/>
      <c r="M11" s="101"/>
      <c r="N11" s="79"/>
      <c r="O11" s="101"/>
      <c r="P11" s="22" t="s">
        <v>30</v>
      </c>
      <c r="Q11" s="34"/>
      <c r="R11" s="34">
        <v>10</v>
      </c>
      <c r="S11" s="34">
        <v>10</v>
      </c>
      <c r="T11" s="34">
        <v>10</v>
      </c>
      <c r="U11" s="34">
        <v>10</v>
      </c>
      <c r="V11" s="34">
        <v>10</v>
      </c>
      <c r="W11" s="34">
        <v>10</v>
      </c>
      <c r="X11" s="34">
        <v>10</v>
      </c>
      <c r="Y11" s="34">
        <v>10</v>
      </c>
      <c r="Z11" s="34">
        <v>10</v>
      </c>
      <c r="AA11" s="34">
        <v>10</v>
      </c>
      <c r="AB11" s="34"/>
      <c r="AC11" s="35" t="s">
        <v>73</v>
      </c>
      <c r="AD11" s="48">
        <f>E11-J11</f>
        <v>0.03999999999999998</v>
      </c>
      <c r="AE11" s="46">
        <f>G11-K11</f>
        <v>20</v>
      </c>
      <c r="AF11" s="13"/>
      <c r="AG11" s="13"/>
    </row>
    <row r="12" spans="1:33" s="1" customFormat="1" ht="106.5" customHeight="1">
      <c r="A12" s="95"/>
      <c r="B12" s="96"/>
      <c r="C12" s="42" t="s">
        <v>55</v>
      </c>
      <c r="D12" s="8" t="s">
        <v>59</v>
      </c>
      <c r="E12" s="11">
        <v>0.2</v>
      </c>
      <c r="F12" s="23" t="s">
        <v>60</v>
      </c>
      <c r="G12" s="33">
        <v>80</v>
      </c>
      <c r="H12" s="9" t="s">
        <v>29</v>
      </c>
      <c r="I12" s="15" t="s">
        <v>61</v>
      </c>
      <c r="J12" s="14">
        <f>+((K12/G12)*E12)</f>
        <v>0.17500000000000002</v>
      </c>
      <c r="K12" s="33">
        <f>+((SUM(Q12:Y12)))</f>
        <v>70</v>
      </c>
      <c r="L12" s="98"/>
      <c r="M12" s="101"/>
      <c r="N12" s="79"/>
      <c r="O12" s="101"/>
      <c r="P12" s="22" t="s">
        <v>30</v>
      </c>
      <c r="Q12" s="34"/>
      <c r="R12" s="34"/>
      <c r="S12" s="34">
        <v>10</v>
      </c>
      <c r="T12" s="34">
        <v>10</v>
      </c>
      <c r="U12" s="34">
        <v>10</v>
      </c>
      <c r="V12" s="34">
        <v>10</v>
      </c>
      <c r="W12" s="34">
        <v>10</v>
      </c>
      <c r="X12" s="34">
        <v>10</v>
      </c>
      <c r="Y12" s="34">
        <v>10</v>
      </c>
      <c r="Z12" s="34">
        <v>10</v>
      </c>
      <c r="AA12" s="34"/>
      <c r="AB12" s="34"/>
      <c r="AC12" s="35" t="s">
        <v>62</v>
      </c>
      <c r="AD12" s="48">
        <v>0.02</v>
      </c>
      <c r="AE12" s="46">
        <f>G12-K12</f>
        <v>10</v>
      </c>
      <c r="AF12" s="13"/>
      <c r="AG12" s="13"/>
    </row>
    <row r="13" spans="1:33" s="1" customFormat="1" ht="135">
      <c r="A13" s="95"/>
      <c r="B13" s="96"/>
      <c r="C13" s="81" t="s">
        <v>45</v>
      </c>
      <c r="D13" s="23" t="s">
        <v>64</v>
      </c>
      <c r="E13" s="11">
        <v>0.2</v>
      </c>
      <c r="F13" s="23" t="s">
        <v>46</v>
      </c>
      <c r="G13" s="33">
        <v>20</v>
      </c>
      <c r="H13" s="20" t="s">
        <v>29</v>
      </c>
      <c r="I13" s="15" t="s">
        <v>31</v>
      </c>
      <c r="J13" s="14">
        <f>+((K13/G13)*E13)</f>
        <v>0.010000000000000002</v>
      </c>
      <c r="K13" s="33">
        <f>+SUM(Q13:Y13)</f>
        <v>1</v>
      </c>
      <c r="L13" s="98"/>
      <c r="M13" s="101"/>
      <c r="N13" s="79"/>
      <c r="O13" s="101"/>
      <c r="P13" s="20" t="s">
        <v>30</v>
      </c>
      <c r="Q13" s="34"/>
      <c r="R13" s="34"/>
      <c r="S13" s="34"/>
      <c r="T13" s="34"/>
      <c r="U13" s="34"/>
      <c r="V13" s="34"/>
      <c r="W13" s="34"/>
      <c r="X13" s="34">
        <v>1</v>
      </c>
      <c r="Y13" s="34"/>
      <c r="Z13" s="34">
        <v>7</v>
      </c>
      <c r="AA13" s="34">
        <v>8</v>
      </c>
      <c r="AB13" s="34">
        <v>4</v>
      </c>
      <c r="AC13" s="44" t="s">
        <v>63</v>
      </c>
      <c r="AD13" s="48">
        <f>E13-J13</f>
        <v>0.19</v>
      </c>
      <c r="AE13" s="46">
        <f>G13-K13</f>
        <v>19</v>
      </c>
      <c r="AF13" s="13"/>
      <c r="AG13" s="13"/>
    </row>
    <row r="14" spans="1:33" s="1" customFormat="1" ht="56.25" customHeight="1">
      <c r="A14" s="95"/>
      <c r="B14" s="96"/>
      <c r="C14" s="82"/>
      <c r="D14" s="23" t="s">
        <v>65</v>
      </c>
      <c r="E14" s="11">
        <v>0.2</v>
      </c>
      <c r="F14" s="23" t="s">
        <v>32</v>
      </c>
      <c r="G14" s="33">
        <v>4</v>
      </c>
      <c r="H14" s="20" t="s">
        <v>29</v>
      </c>
      <c r="I14" s="15" t="s">
        <v>47</v>
      </c>
      <c r="J14" s="14">
        <f>+((K14/G14)*E14)</f>
        <v>0</v>
      </c>
      <c r="K14" s="33">
        <f>+((SUM(Q14:Y14)))</f>
        <v>0</v>
      </c>
      <c r="L14" s="99"/>
      <c r="M14" s="102"/>
      <c r="N14" s="80"/>
      <c r="O14" s="102"/>
      <c r="P14" s="22" t="s">
        <v>30</v>
      </c>
      <c r="Q14" s="12"/>
      <c r="R14" s="12"/>
      <c r="S14" s="34"/>
      <c r="T14" s="34"/>
      <c r="U14" s="34"/>
      <c r="V14" s="34"/>
      <c r="W14" s="34"/>
      <c r="X14" s="34"/>
      <c r="Y14" s="34"/>
      <c r="Z14" s="34">
        <v>2</v>
      </c>
      <c r="AA14" s="34">
        <v>2</v>
      </c>
      <c r="AB14" s="12"/>
      <c r="AC14" s="44" t="s">
        <v>63</v>
      </c>
      <c r="AD14" s="48">
        <f>E14-J14</f>
        <v>0.2</v>
      </c>
      <c r="AE14" s="46">
        <f>G14-K14</f>
        <v>4</v>
      </c>
      <c r="AF14" s="13"/>
      <c r="AG14" s="13"/>
    </row>
    <row r="15" spans="1:31" s="1" customFormat="1" ht="11.25">
      <c r="A15" s="15" t="s">
        <v>74</v>
      </c>
      <c r="B15" s="16"/>
      <c r="C15" s="27"/>
      <c r="D15" s="35" t="s">
        <v>51</v>
      </c>
      <c r="E15" s="24">
        <f>+SUM(E10:E14)</f>
        <v>1</v>
      </c>
      <c r="F15" s="17"/>
      <c r="G15" s="18"/>
      <c r="H15" s="20"/>
      <c r="I15" s="38" t="s">
        <v>42</v>
      </c>
      <c r="J15" s="40">
        <f>+SUM(J10:J14)</f>
        <v>0.545</v>
      </c>
      <c r="K15" s="19"/>
      <c r="L15" s="39"/>
      <c r="M15" s="25" t="s">
        <v>43</v>
      </c>
      <c r="N15" s="41">
        <f>+O10/N10</f>
        <v>0.6001919071114324</v>
      </c>
      <c r="O15" s="30"/>
      <c r="P15" s="22"/>
      <c r="Q15" s="12"/>
      <c r="R15" s="12"/>
      <c r="S15" s="12"/>
      <c r="T15" s="12"/>
      <c r="U15" s="12"/>
      <c r="V15" s="12"/>
      <c r="W15" s="12"/>
      <c r="X15" s="12"/>
      <c r="Y15" s="12"/>
      <c r="Z15" s="12"/>
      <c r="AA15" s="12"/>
      <c r="AB15" s="12"/>
      <c r="AC15" s="49" t="s">
        <v>82</v>
      </c>
      <c r="AD15" s="48">
        <f>SUM(AD10:AD14)</f>
        <v>0.45</v>
      </c>
      <c r="AE15" s="50">
        <f>SUM(AE10:AE14)</f>
        <v>53</v>
      </c>
    </row>
    <row r="16" spans="1:38" ht="15" customHeight="1">
      <c r="A16" s="88" t="s">
        <v>33</v>
      </c>
      <c r="B16" s="89"/>
      <c r="C16" s="89"/>
      <c r="D16" s="89"/>
      <c r="E16" s="89"/>
      <c r="F16" s="90"/>
      <c r="G16" s="91" t="s">
        <v>34</v>
      </c>
      <c r="H16" s="91"/>
      <c r="I16" s="91"/>
      <c r="J16" s="91"/>
      <c r="K16" s="91"/>
      <c r="L16" s="91"/>
      <c r="M16" s="91"/>
      <c r="N16" s="91"/>
      <c r="O16" s="91"/>
      <c r="P16" s="91"/>
      <c r="Q16" s="91"/>
      <c r="R16" s="91" t="s">
        <v>35</v>
      </c>
      <c r="S16" s="91"/>
      <c r="T16" s="91"/>
      <c r="U16" s="91"/>
      <c r="V16" s="91"/>
      <c r="W16" s="91"/>
      <c r="X16" s="91"/>
      <c r="Y16" s="91"/>
      <c r="Z16" s="91"/>
      <c r="AA16" s="91"/>
      <c r="AB16" s="91"/>
      <c r="AC16" s="91"/>
      <c r="AD16" s="31"/>
      <c r="AE16" s="31"/>
      <c r="AF16" s="31"/>
      <c r="AG16" s="31"/>
      <c r="AH16" s="31"/>
      <c r="AI16" s="31"/>
      <c r="AJ16" s="31"/>
      <c r="AK16" s="31"/>
      <c r="AL16" s="32"/>
    </row>
    <row r="17" spans="1:38" ht="15" customHeight="1">
      <c r="A17" s="88" t="s">
        <v>36</v>
      </c>
      <c r="B17" s="89"/>
      <c r="C17" s="89"/>
      <c r="D17" s="89"/>
      <c r="E17" s="89"/>
      <c r="F17" s="90"/>
      <c r="G17" s="88" t="s">
        <v>83</v>
      </c>
      <c r="H17" s="103"/>
      <c r="I17" s="103"/>
      <c r="J17" s="103"/>
      <c r="K17" s="103"/>
      <c r="L17" s="103"/>
      <c r="M17" s="103"/>
      <c r="N17" s="103"/>
      <c r="O17" s="103"/>
      <c r="P17" s="103"/>
      <c r="Q17" s="104"/>
      <c r="R17" s="91" t="s">
        <v>37</v>
      </c>
      <c r="S17" s="91"/>
      <c r="T17" s="91"/>
      <c r="U17" s="91"/>
      <c r="V17" s="91"/>
      <c r="W17" s="91"/>
      <c r="X17" s="91"/>
      <c r="Y17" s="91"/>
      <c r="Z17" s="91"/>
      <c r="AA17" s="91"/>
      <c r="AB17" s="91"/>
      <c r="AC17" s="91"/>
      <c r="AD17" s="31"/>
      <c r="AE17" s="31"/>
      <c r="AF17" s="31"/>
      <c r="AG17" s="31"/>
      <c r="AH17" s="31"/>
      <c r="AI17" s="31"/>
      <c r="AJ17" s="31"/>
      <c r="AK17" s="31"/>
      <c r="AL17" s="32"/>
    </row>
    <row r="18" spans="1:38" ht="30" customHeight="1">
      <c r="A18" s="91" t="s">
        <v>38</v>
      </c>
      <c r="B18" s="91"/>
      <c r="C18" s="91"/>
      <c r="D18" s="91"/>
      <c r="E18" s="91"/>
      <c r="F18" s="91"/>
      <c r="G18" s="91" t="s">
        <v>48</v>
      </c>
      <c r="H18" s="91"/>
      <c r="I18" s="91"/>
      <c r="J18" s="91"/>
      <c r="K18" s="91"/>
      <c r="L18" s="91"/>
      <c r="M18" s="91"/>
      <c r="N18" s="91"/>
      <c r="O18" s="91"/>
      <c r="P18" s="91"/>
      <c r="Q18" s="91"/>
      <c r="R18" s="91" t="s">
        <v>39</v>
      </c>
      <c r="S18" s="91"/>
      <c r="T18" s="91"/>
      <c r="U18" s="91"/>
      <c r="V18" s="91"/>
      <c r="W18" s="91"/>
      <c r="X18" s="91"/>
      <c r="Y18" s="91"/>
      <c r="Z18" s="91"/>
      <c r="AA18" s="91"/>
      <c r="AB18" s="91"/>
      <c r="AC18" s="91"/>
      <c r="AD18" s="31"/>
      <c r="AE18" s="31"/>
      <c r="AF18" s="31"/>
      <c r="AG18" s="31"/>
      <c r="AH18" s="31"/>
      <c r="AI18" s="31"/>
      <c r="AJ18" s="31"/>
      <c r="AK18" s="31"/>
      <c r="AL18" s="32"/>
    </row>
    <row r="19" spans="1:38" ht="15" customHeight="1">
      <c r="A19" s="91" t="s">
        <v>40</v>
      </c>
      <c r="B19" s="91"/>
      <c r="C19" s="91"/>
      <c r="D19" s="91"/>
      <c r="E19" s="91"/>
      <c r="F19" s="91"/>
      <c r="G19" s="91" t="s">
        <v>41</v>
      </c>
      <c r="H19" s="91"/>
      <c r="I19" s="91"/>
      <c r="J19" s="91"/>
      <c r="K19" s="91"/>
      <c r="L19" s="91"/>
      <c r="M19" s="91"/>
      <c r="N19" s="91"/>
      <c r="O19" s="91"/>
      <c r="P19" s="91"/>
      <c r="Q19" s="91"/>
      <c r="R19" s="91" t="s">
        <v>44</v>
      </c>
      <c r="S19" s="91"/>
      <c r="T19" s="91"/>
      <c r="U19" s="91"/>
      <c r="V19" s="91"/>
      <c r="W19" s="91"/>
      <c r="X19" s="91"/>
      <c r="Y19" s="91"/>
      <c r="Z19" s="91"/>
      <c r="AA19" s="91"/>
      <c r="AB19" s="91"/>
      <c r="AC19" s="91"/>
      <c r="AD19" s="31"/>
      <c r="AE19" s="31"/>
      <c r="AF19" s="31"/>
      <c r="AG19" s="31"/>
      <c r="AH19" s="31"/>
      <c r="AI19" s="31"/>
      <c r="AJ19" s="31"/>
      <c r="AK19" s="31"/>
      <c r="AL19" s="32"/>
    </row>
    <row r="21" ht="11.25">
      <c r="V21" s="29"/>
    </row>
  </sheetData>
  <sheetProtection/>
  <mergeCells count="53">
    <mergeCell ref="O10:O14"/>
    <mergeCell ref="A18:F18"/>
    <mergeCell ref="G18:Q18"/>
    <mergeCell ref="R18:AC18"/>
    <mergeCell ref="A19:F19"/>
    <mergeCell ref="G19:Q19"/>
    <mergeCell ref="R19:AC19"/>
    <mergeCell ref="A16:F16"/>
    <mergeCell ref="G16:Q16"/>
    <mergeCell ref="R16:AC16"/>
    <mergeCell ref="A17:F17"/>
    <mergeCell ref="G17:Q17"/>
    <mergeCell ref="R17:AC17"/>
    <mergeCell ref="F7:G7"/>
    <mergeCell ref="Q8:AB8"/>
    <mergeCell ref="AC8:AC9"/>
    <mergeCell ref="A10:A14"/>
    <mergeCell ref="B10:B14"/>
    <mergeCell ref="L10:L14"/>
    <mergeCell ref="M10:M14"/>
    <mergeCell ref="N10:N14"/>
    <mergeCell ref="C13:C14"/>
    <mergeCell ref="I8:I9"/>
    <mergeCell ref="D8:D9"/>
    <mergeCell ref="F8:F9"/>
    <mergeCell ref="G8:G9"/>
    <mergeCell ref="H8:H9"/>
    <mergeCell ref="L8:L9"/>
    <mergeCell ref="M8:M9"/>
    <mergeCell ref="J8:J9"/>
    <mergeCell ref="AB1:AC1"/>
    <mergeCell ref="AB2:AC2"/>
    <mergeCell ref="AB3:AC3"/>
    <mergeCell ref="AB4:AC4"/>
    <mergeCell ref="Q7:R7"/>
    <mergeCell ref="S7:W7"/>
    <mergeCell ref="E1:AA2"/>
    <mergeCell ref="E3:AA4"/>
    <mergeCell ref="A1:D4"/>
    <mergeCell ref="K8:K9"/>
    <mergeCell ref="O8:O9"/>
    <mergeCell ref="B8:B9"/>
    <mergeCell ref="C8:C9"/>
    <mergeCell ref="E8:E9"/>
    <mergeCell ref="P8:P9"/>
    <mergeCell ref="N8:N9"/>
    <mergeCell ref="AD5:AG5"/>
    <mergeCell ref="AD6:AG6"/>
    <mergeCell ref="AD7:AG7"/>
    <mergeCell ref="AD8:AG8"/>
    <mergeCell ref="A6:B6"/>
    <mergeCell ref="A7:B7"/>
    <mergeCell ref="A8:A9"/>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HOGAR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movilidad4</dc:creator>
  <cp:keywords/>
  <dc:description/>
  <cp:lastModifiedBy>user</cp:lastModifiedBy>
  <dcterms:created xsi:type="dcterms:W3CDTF">2018-01-29T15:15:19Z</dcterms:created>
  <dcterms:modified xsi:type="dcterms:W3CDTF">2018-10-25T20:27:32Z</dcterms:modified>
  <cp:category/>
  <cp:version/>
  <cp:contentType/>
  <cp:contentStatus/>
</cp:coreProperties>
</file>